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750" tabRatio="628" activeTab="3"/>
  </bookViews>
  <sheets>
    <sheet name="BCĐKT" sheetId="1" r:id="rId1"/>
    <sheet name="BCKQKD" sheetId="2" r:id="rId2"/>
    <sheet name="LCTT" sheetId="3" r:id="rId3"/>
    <sheet name="TMBCTC QIV" sheetId="4" r:id="rId4"/>
  </sheets>
  <externalReferences>
    <externalReference r:id="rId7"/>
    <externalReference r:id="rId8"/>
  </externalReferences>
  <definedNames>
    <definedName name="_xlnm.Print_Area" localSheetId="3">'TMBCTC QIV'!$A$1:$H$667</definedName>
  </definedNames>
  <calcPr fullCalcOnLoad="1"/>
</workbook>
</file>

<file path=xl/sharedStrings.xml><?xml version="1.0" encoding="utf-8"?>
<sst xmlns="http://schemas.openxmlformats.org/spreadsheetml/2006/main" count="965" uniqueCount="699">
  <si>
    <r>
      <t xml:space="preserve">  Vốn điều lệ: </t>
    </r>
    <r>
      <rPr>
        <b/>
        <sz val="10.5"/>
        <rFont val="Times"/>
        <family val="0"/>
      </rPr>
      <t>150.000.000.000 VND</t>
    </r>
    <r>
      <rPr>
        <sz val="10.5"/>
        <rFont val="Times"/>
        <family val="0"/>
      </rPr>
      <t xml:space="preserve"> </t>
    </r>
    <r>
      <rPr>
        <b/>
        <i/>
        <sz val="10.5"/>
        <rFont val="Times"/>
        <family val="0"/>
      </rPr>
      <t>(Một trăm năm mươi tỷ đồng chẵn)</t>
    </r>
  </si>
  <si>
    <t xml:space="preserve">  Công ty có nghĩa vụ nộp thuế thu nhập doanh nghiệp với mức thuế suất 25% trên thu nhập chịu thuế.</t>
  </si>
  <si>
    <t xml:space="preserve"> - Công ty TNHH Du lịch Thương mại Thuận Phú</t>
  </si>
  <si>
    <t xml:space="preserve"> - Thuế nhà đất và tiền thuê đất</t>
  </si>
  <si>
    <t>Số năm</t>
  </si>
  <si>
    <t>Máy móc và thiết bị</t>
  </si>
  <si>
    <t>Thiết bị, dụng cụ quản lý</t>
  </si>
  <si>
    <t>+ Vốn đầu tư của chủ sở hữu: Được ghi nhận theo số thực tế đã đầu tư của các cổ đông.</t>
  </si>
  <si>
    <t xml:space="preserve"> </t>
  </si>
  <si>
    <t>Cộng</t>
  </si>
  <si>
    <t>Phương tiện vận tải, truyền dẫn</t>
  </si>
  <si>
    <t>Tổng cộng</t>
  </si>
  <si>
    <t>Giá trị hao mòn luỹ kế</t>
  </si>
  <si>
    <t>Thiết bị                   dụng cụ                             quản lý</t>
  </si>
  <si>
    <t>Nhà cửa,                       vật kiến trúc</t>
  </si>
  <si>
    <t xml:space="preserve">Nguyên giá </t>
  </si>
  <si>
    <t>Giá trị còn lại</t>
  </si>
  <si>
    <t>I. ĐẶC ĐIỂM HOẠT ĐỘNG CỦA DOANH NGHIỆP</t>
  </si>
  <si>
    <t>II. KỲ KẾ TOÁN, ĐƠN VỊ TIỀN TỆ SỬ DỤNG TRONG KẾ TOÁN</t>
  </si>
  <si>
    <t>III. CHUẨN MỰC KẾ TOÁN VÀ CHẾ ĐỘ KẾ TOÁN ÁP DỤNG</t>
  </si>
  <si>
    <t>IV. CÁC CHÍNH SÁCH KẾ TOÁN ÁP DỤNG</t>
  </si>
  <si>
    <t xml:space="preserve"> - Tiền mặt </t>
  </si>
  <si>
    <t xml:space="preserve"> - Tiền gửi ngân hàng</t>
  </si>
  <si>
    <t xml:space="preserve"> - Nguyên liệu, vật liệu</t>
  </si>
  <si>
    <t xml:space="preserve"> - Công cụ, dụng cụ</t>
  </si>
  <si>
    <t xml:space="preserve"> - Thanh lý, nhượng bán</t>
  </si>
  <si>
    <t xml:space="preserve"> - Thuế giá trị gia tăng</t>
  </si>
  <si>
    <t xml:space="preserve"> - Thuế thu nhập doanh nghiệp</t>
  </si>
  <si>
    <t xml:space="preserve"> - Thuế thu nhập cá nhân</t>
  </si>
  <si>
    <t xml:space="preserve"> - Giảm khác</t>
  </si>
  <si>
    <t xml:space="preserve"> - Lãi tiền gửi, tiền cho vay</t>
  </si>
  <si>
    <t xml:space="preserve"> - Lãi tiền vay</t>
  </si>
  <si>
    <t xml:space="preserve"> - Chi phí vật liệu quản lý</t>
  </si>
  <si>
    <t xml:space="preserve"> - Chi phí đồ dùng văn phòng</t>
  </si>
  <si>
    <t xml:space="preserve"> - Chi phí dịch vụ mua ngoài</t>
  </si>
  <si>
    <t xml:space="preserve"> - Nguồn vốn kinh doanh của Công ty bao gồm:</t>
  </si>
  <si>
    <t>* Mệnh giá cổ phiếu đang lưu hành: 10.000 đồng</t>
  </si>
  <si>
    <t xml:space="preserve"> - Kinh phí công đoàn</t>
  </si>
  <si>
    <t xml:space="preserve"> - Đầu tư kinh doanh các dịch vụ về nhà ở, khu đô thị;</t>
  </si>
  <si>
    <t xml:space="preserve"> - Đầu tư kinh doanh các công trình thủy điện vừa và nhỏ;</t>
  </si>
  <si>
    <t xml:space="preserve"> - Vận tải vật tư, thiết bị ngành xây dựng và công nghiệp; </t>
  </si>
  <si>
    <t xml:space="preserve"> - Sản xuất, mua bán điện;</t>
  </si>
  <si>
    <t xml:space="preserve"> - Trồng rừng; </t>
  </si>
  <si>
    <t xml:space="preserve"> - Khai thác đá, cát, sỏi, đất sét và cao lanh;</t>
  </si>
  <si>
    <t xml:space="preserve"> - Mua bán thiết bị máy công nghiệp, nguyên vật liệu sản xuất ngành công nghiệp và các thiết bị ngành xây dựng;</t>
  </si>
  <si>
    <t xml:space="preserve"> - Đầu tư, kinh doanh khách sạn, nhà hàng (không bao gồm kinh doanh quán bar, phòng hát Karaoke, vũ trường);</t>
  </si>
  <si>
    <t xml:space="preserve"> - Trang trí nội, ngoại thất;</t>
  </si>
  <si>
    <t xml:space="preserve"> - Sản xuất bê tông thương phẩm và cấu kiệt bê tông;</t>
  </si>
  <si>
    <t xml:space="preserve"> - Kinh doanh vật tư, vật liệu xây dựng, thiết bị máy móc ngành xây dựng, đồ trang trí nội ngoại thất;</t>
  </si>
  <si>
    <t xml:space="preserve"> - Tư vấn đầu tư xây dựng; chuyển giao công nghệ trong lĩnh vực công nghệ thông tin;</t>
  </si>
  <si>
    <t xml:space="preserve"> - Mua bán, lắp đặt thiết bị công nghệ thông tin, viễn thông, tự động hoá;</t>
  </si>
  <si>
    <t xml:space="preserve"> - Kinh doanh các loại dịch vụ phục vụ khu đô thị, khu công nghiệp;</t>
  </si>
  <si>
    <t xml:space="preserve"> - Dịch vụ quảng cáo;</t>
  </si>
  <si>
    <t xml:space="preserve"> - Lập dự án đầu tư các công trình kỹ thuật hạ tầng đô thị đến nhóm A;</t>
  </si>
  <si>
    <t xml:space="preserve"> - Kinh doanh bất động sản;</t>
  </si>
  <si>
    <t xml:space="preserve"> - Quản lý dự án công trình xây dựng dân dụng, giao thông, hạ tầng kỹ thuật đô thị đến nhóm A;</t>
  </si>
  <si>
    <t xml:space="preserve">  Tên giao dịch quốc tế: SONG DA - THANG LONG JONT STOCK COMPANY</t>
  </si>
  <si>
    <t xml:space="preserve">  Tên viết tắt: SONGDA - THANGLONG., JSC</t>
  </si>
  <si>
    <t xml:space="preserve">   Trụ sở Công ty: Khu đô thị mới Văn Khê - La Khê - Hà Đông - Hà Nội</t>
  </si>
  <si>
    <t xml:space="preserve"> - Hàng tồn kho được xác định trên cơ sở giá gốc. </t>
  </si>
  <si>
    <t xml:space="preserve"> - Phương pháp hạch toán hàng tồn kho: Theo phương pháp kê khai thường xuyên.</t>
  </si>
  <si>
    <t>+ Thặng dư vốn cổ phần: Được ghi nhận theo số thực tế đã đầu tư của các cổ đông.</t>
  </si>
  <si>
    <t xml:space="preserve"> - Các quỹ được trích lập và sử dụng theo Nghị quyết Đại hội cổ đông thường niên của Công ty.</t>
  </si>
  <si>
    <t xml:space="preserve"> - Giá vốn công trình xây dựng được ghi nhận theo chi phí thực tế phát sinh phù hợp với doanh thu ghi nhận trong kỳ.</t>
  </si>
  <si>
    <t xml:space="preserve"> - Chi phí phải trả được ghi nhận dựa trên các ước tính hợp lý về số tiền phải trả cho nhà thầu theo hợp đồng, khế ước.</t>
  </si>
  <si>
    <t xml:space="preserve">  Công ty thực hiện việc kê khai và hạch toán thuế GTGT theo phương pháp khấu trừ.</t>
  </si>
  <si>
    <t xml:space="preserve">  Thuế giá trị gia tăng (GTGT):</t>
  </si>
  <si>
    <t xml:space="preserve">  Thuế giá trị thu nhập doanh nghiệp:</t>
  </si>
  <si>
    <t xml:space="preserve">  Thuế khác</t>
  </si>
  <si>
    <t xml:space="preserve">  Công ty thực hiện việc kê khai và nộp cho cơ quan thuế địa phương theo đúng quy định hiện hành của Nhà nước.</t>
  </si>
  <si>
    <t>Nguyễn Đình Thuận</t>
  </si>
  <si>
    <t xml:space="preserve"> - Cổ phiếu phổ thông đang lưu hành bình quân trong kỳ</t>
  </si>
  <si>
    <t xml:space="preserve"> - Lãi cơ bản trên cổ phiếu</t>
  </si>
  <si>
    <t xml:space="preserve"> - Chi phí khấu hao TSCĐ</t>
  </si>
  <si>
    <t xml:space="preserve"> - Chênh lệch tỷ giá hối đoái</t>
  </si>
  <si>
    <t>Quyền sử dụng đất</t>
  </si>
  <si>
    <t>Khoản mục</t>
  </si>
  <si>
    <t>TSCĐ                khác</t>
  </si>
  <si>
    <t xml:space="preserve"> - Các đối tượng khác</t>
  </si>
  <si>
    <t xml:space="preserve"> - Hàng gửi đi bán</t>
  </si>
  <si>
    <t>03 - 19</t>
  </si>
  <si>
    <t>05 - 08</t>
  </si>
  <si>
    <t>03 - 07</t>
  </si>
  <si>
    <t>03 - 06</t>
  </si>
  <si>
    <t xml:space="preserve"> - Xây dựng các công trình dân dụng, công nghiệp, giao thông, thủy lợi, bưu điện, công trình kỹ thuật, hạ tầng đô thị và khu </t>
  </si>
  <si>
    <t xml:space="preserve">   công nghiệp, công trình cấp thoát nước, công trình đường dây và trạm biến áp;</t>
  </si>
  <si>
    <t xml:space="preserve"> - Sản xuất, mua bán vật tư, vật liệu xây dựng, thiết bị máy móc xây dựng (không tái chế phế thải, luyện kim, đúc, xi mạ điện);</t>
  </si>
  <si>
    <t xml:space="preserve">   và xử lý nền móng;</t>
  </si>
  <si>
    <t xml:space="preserve">   nhóm A;</t>
  </si>
  <si>
    <t xml:space="preserve"> - Lập dự toán, thẩm định dự toán các công trình dân dụng, công nghiệp, thủy lợi, thủy điện, giao thông, hạ tầng kỹ thuật đến </t>
  </si>
  <si>
    <t xml:space="preserve">   bất động sản.</t>
  </si>
  <si>
    <t xml:space="preserve"> - Kinh doanh dịch vụ bất động sản gồm: Tư vấn bất động sản, quản lý bất động sản, quảng cáo bất động sản, sàn giao dịch </t>
  </si>
  <si>
    <t xml:space="preserve">   xuất cho khách hàng và biên bản nghiệm thu bàn giao có xác nhận của khách hàng.</t>
  </si>
  <si>
    <t xml:space="preserve"> - Các khoản phải thu thương mại và các khoản phải thu khác dựa theo hợp đồng và dược ghi nhận theo hóa đơn, chứng từ </t>
  </si>
  <si>
    <t xml:space="preserve"> - Tài sản cố định hữu hình được thể hiện theo nguyên giá trừ hao mòn luỹ kế. Nguyên giá TSCĐ hữu hình bao gồm toàn bộ </t>
  </si>
  <si>
    <t xml:space="preserve">   các chi phí mà Công ty phải bỏ ra để có được TSCĐ tính đến thời điểm đưa tài sản đó vào trạng thái sẵn sàng sử dụng. Các </t>
  </si>
  <si>
    <t xml:space="preserve">  Công ty cổ phần Sông Đà Thăng Long được thành lập và hoạt động theo Giấy chứng nhận đăng ký kinh doanh Công ty cổ </t>
  </si>
  <si>
    <t xml:space="preserve">   thanh lý đều được tính vào thu nhập hoặc chi phí trong kỳ.</t>
  </si>
  <si>
    <t xml:space="preserve"> - Khi TSCĐ được bán hay thanh lý, nguyên giá và khấu hao luỹ kế được xóa sổ và bất kỳ khoản lãi, lỗ nào phát sinh do việc </t>
  </si>
  <si>
    <t xml:space="preserve"> - Tài sản cố định hữu hình được khấu hao theo phương pháp đường thẳng dựa trên thời gian hữu dụng ước tính phù hợp với </t>
  </si>
  <si>
    <t xml:space="preserve">   loại tài sản cố định như sau:</t>
  </si>
  <si>
    <t xml:space="preserve">      ra để có quyền sử dụng đất, lệ phí trước bạ, …..</t>
  </si>
  <si>
    <t xml:space="preserve"> - Quyền sử dụng đất là toàn bộ các chi phí thực tế Công ty đã bỏ ra có liên quan trực tiếp đến đất sử dụng bao gồm: Tiền chi </t>
  </si>
  <si>
    <t xml:space="preserve">   từ ngày bắt đầu đầu tư.</t>
  </si>
  <si>
    <t xml:space="preserve">   tế tại thời điểm đem đi đầu tư.</t>
  </si>
  <si>
    <t xml:space="preserve"> - Các khoản vay ngắn hạn (dài hạn) được ghi nhận theo hợp đồng, khế ước vay, phiếu thu, phiếu chi và chứng từ Ngân hàng.</t>
  </si>
  <si>
    <t xml:space="preserve"> - Chi phí đi vay được ghi nhận vào chi phí hoạt động tài chính. Riêng chi phí đi vay liên quan trực tiếp đến việc đầu tư xây </t>
  </si>
  <si>
    <t xml:space="preserve">   định theo Chuẩn mực Kế toán số 16 - Chi phí đi vay.</t>
  </si>
  <si>
    <t xml:space="preserve">   dựng dự án hoặc sản xuất tài sản dở dang được tính vào giá trị của tài sản, dự án đó (được vốn hoá) khi có đủ điều kiện quy </t>
  </si>
  <si>
    <t xml:space="preserve"> - Khi bán hàng hoá, dịch vụ, thành phẩm doanh thu được ghi nhận khi phần lớn rủi ro và lợi ích gắn liền với việc sở hữu hàng </t>
  </si>
  <si>
    <t xml:space="preserve">   quan đến việc thanh toán tiền, chi phí kèm theo hoặc khả năng hàng bán bị trả lại.</t>
  </si>
  <si>
    <t xml:space="preserve">   hoá, dịch vụ, thành phẩm đó đã được chuyển giao cho người mua và không còn tồn tại yếu tố không chắc chắn đáng kể liên </t>
  </si>
  <si>
    <t xml:space="preserve"> - Tiền lãi, cổ tức và lợi nhuận được chia được ghi nhận khi Công ty có khả năng thu được lợi ích kinh tế từ giao dịch và doanh </t>
  </si>
  <si>
    <t xml:space="preserve">   thu được xác định tương đối chắc chắn. Tiền lãi được ghi nhận trên cơ sở thời gian và lãi suất từng kỳ. Cổ tức và lợi nhuận </t>
  </si>
  <si>
    <t xml:space="preserve">   việc góp vốn.</t>
  </si>
  <si>
    <t xml:space="preserve">   được chia được ghi nhận khi cổ đông được quyền nhận cổ tức hoặc các bên tham gia góp vốn được quyền nhận lợi nhuận từ </t>
  </si>
  <si>
    <t xml:space="preserve">   cho từng công trình tương ứng và phù hợp với doanh thu ghi nhận.</t>
  </si>
  <si>
    <t xml:space="preserve"> - Giá vốn của hoạt động kinh doanh khu đô thị, kinh doanh nhà chung cư được ghi nhận theo chi phí thực tế phát sinh tập hợp </t>
  </si>
  <si>
    <t xml:space="preserve">   nghiệp trong năm hiện hành .</t>
  </si>
  <si>
    <t xml:space="preserve"> - Chi phí thuế thu nhập doanh nghiệp hiện hành đước xác định trên cơ sở thu nhập chịu thuế và thuế suất thuế thu nhập doanh </t>
  </si>
  <si>
    <t xml:space="preserve"> - Chi phí thuế thu nhập doanh nghiệp hoãn lại được xác định trên cơ sở số chênh lệch tạm thời được khấu trừ, số chênh lệch </t>
  </si>
  <si>
    <t xml:space="preserve">   tạm thời chịu thuế và thuế suất thuế TNDN. Không bù trừ chi phí thuế TNDN hiện hành với chi phí thuế TNDN hoãn lại.</t>
  </si>
  <si>
    <t xml:space="preserve"> - Các nghiệp vụ phát sinh bằng ngoại tệ được chuyển đổi theo tỷ giá tại ngày phát sinh nghiệp vụ. Số dư các khoản mục tiền </t>
  </si>
  <si>
    <t xml:space="preserve"> - Khác</t>
  </si>
  <si>
    <t>(TK 2111)</t>
  </si>
  <si>
    <t>(TK 2112)</t>
  </si>
  <si>
    <t>(TK 2113)</t>
  </si>
  <si>
    <t>(TK 2114)</t>
  </si>
  <si>
    <t>(TK 2118)</t>
  </si>
  <si>
    <t>(TK 2131)</t>
  </si>
  <si>
    <t>(TK 2132)</t>
  </si>
  <si>
    <t>(TK 2133)</t>
  </si>
  <si>
    <t>(TK 2135)</t>
  </si>
  <si>
    <t>Quỹ dự phòng tài chính</t>
  </si>
  <si>
    <t xml:space="preserve"> - Tăng vốn</t>
  </si>
  <si>
    <t xml:space="preserve"> - Tăng khác</t>
  </si>
  <si>
    <t xml:space="preserve"> - Phân phối lợi nhuận</t>
  </si>
  <si>
    <t xml:space="preserve"> - Doanh thu kinh doanh bất động sản</t>
  </si>
  <si>
    <t xml:space="preserve"> - Doanh thu khác</t>
  </si>
  <si>
    <t xml:space="preserve"> - Giá vốn khác</t>
  </si>
  <si>
    <t>12. Chi phí xây dựng cơ bản dở dang</t>
  </si>
  <si>
    <t>10. Tăng, giảm tài sản cố định vô hình</t>
  </si>
  <si>
    <t>08. Tăng, giảm tài sản cố định hữu hình</t>
  </si>
  <si>
    <t>03. Các khoản phải thu khác</t>
  </si>
  <si>
    <t>02. Các khoản đầu tư tài chính ngắn hạn</t>
  </si>
  <si>
    <t xml:space="preserve"> - Công ty cổ phần Bất động sản Thăng Long</t>
  </si>
  <si>
    <t xml:space="preserve"> - Công ty cổ phần Sông Đà 2.07</t>
  </si>
  <si>
    <t xml:space="preserve"> - Công ty cổ phần Sông Đà 1</t>
  </si>
  <si>
    <t xml:space="preserve"> - Công ty cổ phần Địa ốc Đất Vàng Việt</t>
  </si>
  <si>
    <t xml:space="preserve"> - Phí dịch vụ tư vấn tài chính</t>
  </si>
  <si>
    <t>15. Vay và nợ ngắn hạn</t>
  </si>
  <si>
    <t>14. Chi phí trả trước dài hạn</t>
  </si>
  <si>
    <t xml:space="preserve">16. Thuế và các khoản phải nộp nhà nước </t>
  </si>
  <si>
    <t>17. Chi phí phải trả</t>
  </si>
  <si>
    <t>18. Các khoản phải trả, phải nộp ngắn hạn khác</t>
  </si>
  <si>
    <t>20. Vay và nợ dài hạn</t>
  </si>
  <si>
    <t>22. Vốn chủ sở hữu</t>
  </si>
  <si>
    <t xml:space="preserve"> - Các loại thuế khác</t>
  </si>
  <si>
    <t xml:space="preserve"> + Công ty CP Sông Đà 2.07</t>
  </si>
  <si>
    <t>V. THÔNG TIN BỔ SUNG CHO CÁC KHOẢN MỤC TRÌNH BÀY TRONG BẢNG CÂN ĐỐI KẾ TOÁN</t>
  </si>
  <si>
    <r>
      <t>01. Hình thức sở hữu vốn:</t>
    </r>
    <r>
      <rPr>
        <sz val="10.5"/>
        <rFont val="Times"/>
        <family val="1"/>
      </rPr>
      <t xml:space="preserve"> </t>
    </r>
  </si>
  <si>
    <t>03. Ngành nghề kinh doanh:</t>
  </si>
  <si>
    <r>
      <t>01. Kỳ kế toán năm:</t>
    </r>
    <r>
      <rPr>
        <sz val="10.5"/>
        <rFont val="Times"/>
        <family val="1"/>
      </rPr>
      <t xml:space="preserve"> Bắt đầu từ ngày 01 tháng 01 và kết thúc vào ngày 31 tháng 12 hàng năm.</t>
    </r>
  </si>
  <si>
    <r>
      <t>01. Chế độ kế toán áp dụng:</t>
    </r>
    <r>
      <rPr>
        <sz val="10.5"/>
        <rFont val="Times"/>
        <family val="1"/>
      </rPr>
      <t xml:space="preserve"> Áp dụng Chế độ kế toán doanh nghiệp Việt Nam hiện hành</t>
    </r>
  </si>
  <si>
    <t xml:space="preserve">26. Giá vốn hàng bán </t>
  </si>
  <si>
    <t>31. Lãi cơ bản trên cổ phiếu</t>
  </si>
  <si>
    <t xml:space="preserve">VI. THÔNG TIN BỔ SUNG CHO CÁC KHOẢN MỤC TRÌNH BÀY TRONG BÁO CÁO KẾT QUẢ </t>
  </si>
  <si>
    <t xml:space="preserve"> - Doanh thu KDTM và cung cấp dịch vụ</t>
  </si>
  <si>
    <t xml:space="preserve"> - Giá vốn KDTM và cung cấp dịch vụ</t>
  </si>
  <si>
    <t xml:space="preserve"> - Giảm vốn </t>
  </si>
  <si>
    <t xml:space="preserve"> - Lỗ </t>
  </si>
  <si>
    <t xml:space="preserve"> + Công ty CP Thăng Long Sài Gòn</t>
  </si>
  <si>
    <t xml:space="preserve"> - Công ty cổ phần Sông Đà Bình Phước</t>
  </si>
  <si>
    <t xml:space="preserve"> - Công ty cổ phần Sông Đà Nha Trang</t>
  </si>
  <si>
    <t xml:space="preserve"> - Công ty cổ phần Sông Đà Thăng Long F</t>
  </si>
  <si>
    <t xml:space="preserve"> - Công ty cổ phần Sông Đà Việt Hà</t>
  </si>
  <si>
    <t xml:space="preserve"> - Hàng hóa</t>
  </si>
  <si>
    <t xml:space="preserve"> - Đại lý kinh doanh xăng dầu và dầu mỡ phụ;</t>
  </si>
  <si>
    <t xml:space="preserve"> - Tiền đang chuyển</t>
  </si>
  <si>
    <t xml:space="preserve"> - Công ty Tài chính cổ phần Sông Đà</t>
  </si>
  <si>
    <t xml:space="preserve"> - Công ty Tài chính cổ phần Điện Lực</t>
  </si>
  <si>
    <t>Giấy phép nhượng quyền</t>
  </si>
  <si>
    <t>(TK 2136)</t>
  </si>
  <si>
    <r>
      <t>02. Đơn vị tiền tệ sử dụng trong kế toán:</t>
    </r>
    <r>
      <rPr>
        <sz val="10.5"/>
        <rFont val="Times"/>
        <family val="1"/>
      </rPr>
      <t xml:space="preserve"> Là Đồng Việt Nam (VND).</t>
    </r>
  </si>
  <si>
    <t>Khu ĐTM Văn Khê, La Khê, Hà Đông, Hà Nội</t>
  </si>
  <si>
    <t>Đơn vị tính: Đồng</t>
  </si>
  <si>
    <t>Tài sản</t>
  </si>
  <si>
    <t>Mã số</t>
  </si>
  <si>
    <t>Thuyết minh</t>
  </si>
  <si>
    <t>A. Tài sản ngắn hạn</t>
  </si>
  <si>
    <t>...</t>
  </si>
  <si>
    <t>I. Tiền và các khoản tương đương tiền</t>
  </si>
  <si>
    <t xml:space="preserve">  1. Tiền</t>
  </si>
  <si>
    <t>V.01</t>
  </si>
  <si>
    <t xml:space="preserve">  2. Các khoản tương đương tiền</t>
  </si>
  <si>
    <t>II. Các khoản đầu tư tài chính ngắn hạn</t>
  </si>
  <si>
    <t>V.02</t>
  </si>
  <si>
    <t xml:space="preserve">  1. Đầu tư ngắn hạn khác</t>
  </si>
  <si>
    <t xml:space="preserve">  2. Dự phòng giảm giá chứng khoán đầu tư ngắn hạn</t>
  </si>
  <si>
    <t>III. Các khoản phải thu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</si>
  <si>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</si>
  <si>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</si>
  <si>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</si>
  <si>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</si>
  <si>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</si>
  <si>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</si>
  <si>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các khoản phải thu khó đòi</t>
  </si>
  <si>
    <t>IV. Hàng tồn kho</t>
  </si>
  <si>
    <t xml:space="preserve">  1. Hàng tồn kho</t>
  </si>
  <si>
    <t>V.04</t>
  </si>
  <si>
    <t xml:space="preserve">  2. Dự phòng giảm giá hàng tồn kho</t>
  </si>
  <si>
    <t>V. Tài sản ngắn hạn khác</t>
  </si>
  <si>
    <t xml:space="preserve">  1. Chi phí trả trước ngắn hạn</t>
  </si>
  <si>
    <t xml:space="preserve">  2. Thuế GTGT được khấu trừ</t>
  </si>
  <si>
    <t xml:space="preserve">  3. Thuế và các khoản phải thu Nhà nước</t>
  </si>
  <si>
    <t>V.05</t>
  </si>
  <si>
    <t xml:space="preserve">  4. Giao dịch mua bán lại trái phiếu Chính Phủ</t>
  </si>
  <si>
    <t xml:space="preserve">  5. Tài sản ngắn hạn khác</t>
  </si>
  <si>
    <t>B. Tài sản dài hạn</t>
  </si>
  <si>
    <t>I. Các khoản phải thu dài hạn</t>
  </si>
  <si>
    <t xml:space="preserve">  1. Phải thu dài hạn của khách hàng</t>
  </si>
  <si>
    <t xml:space="preserve">  2. Vốn kinh doanh ở các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</si>
  <si>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</si>
  <si>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</si>
  <si>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</si>
  <si>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</si>
  <si>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</t>
  </si>
  <si>
    <t>II. Tài sản cố định</t>
  </si>
  <si>
    <t xml:space="preserve">  1. Tài sản cố định hữu hình</t>
  </si>
  <si>
    <t>V.08</t>
  </si>
  <si>
    <t xml:space="preserve">  - Nguyên giá</t>
  </si>
  <si>
    <t xml:space="preserve">  - Giá trị hao mòn luỹ kế</t>
  </si>
  <si>
    <t xml:space="preserve">  2. Tài sản cố định thuê tài chính</t>
  </si>
  <si>
    <t>V.09</t>
  </si>
  <si>
    <t xml:space="preserve">  3. Tài sản cố định vô hình</t>
  </si>
  <si>
    <t>V.10</t>
  </si>
  <si>
    <t>III. Bất động sản đầu tư</t>
  </si>
  <si>
    <t>V.12</t>
  </si>
  <si>
    <t>IV. Các khoản đầu tư tài chính dài hạn</t>
  </si>
  <si>
    <t>V.13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</si>
  <si>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</si>
  <si>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</si>
  <si>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</si>
  <si>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chứng khoán đầu tư dài hạn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</si>
  <si>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</si>
  <si>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</si>
  <si>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</si>
  <si>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</si>
  <si>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</si>
  <si>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</si>
  <si>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</t>
  </si>
  <si>
    <t>Nguồn vốn</t>
  </si>
  <si>
    <t>A. Nợ phải trả</t>
  </si>
  <si>
    <t>I. Nợ ngắn hạn</t>
  </si>
  <si>
    <t xml:space="preserve">  1. Vay và nợ ngắn hạn</t>
  </si>
  <si>
    <t>V.15</t>
  </si>
  <si>
    <t xml:space="preserve">  2. Phải trả người bán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</si>
  <si>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</si>
  <si>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</si>
  <si>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</si>
  <si>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</si>
  <si>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</si>
  <si>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</si>
  <si>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</si>
  <si>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</t>
  </si>
  <si>
    <t xml:space="preserve">  9. Các khoản phải trả, phải nộp ngắn hạn khác</t>
  </si>
  <si>
    <t>V.18</t>
  </si>
  <si>
    <t xml:space="preserve"> 10. Dự phòng phải trả ngắn hạn</t>
  </si>
  <si>
    <t xml:space="preserve"> 11. Quỹ khen thưởng, phúc lợi</t>
  </si>
  <si>
    <t xml:space="preserve"> 12. Giao dịch mua bán lại trái phiếu Chính Phủ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</si>
  <si>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</si>
  <si>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</si>
  <si>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</si>
  <si>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</si>
  <si>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</si>
  <si>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</si>
  <si>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</si>
  <si>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</t>
  </si>
  <si>
    <t xml:space="preserve">  6. Dự phòng trợ cấp mất việc làm</t>
  </si>
  <si>
    <t xml:space="preserve">  7. Dự phòng phải trả dài hạn</t>
  </si>
  <si>
    <t xml:space="preserve">  8. Doanh thu chưa thực hiện</t>
  </si>
  <si>
    <t xml:space="preserve">  9. Quỹ phát triển khoa học và công nghệ</t>
  </si>
  <si>
    <t>B. Vốn chủ sở hữu</t>
  </si>
  <si>
    <t>V.22</t>
  </si>
  <si>
    <t>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</si>
  <si>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</si>
  <si>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</si>
  <si>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</si>
  <si>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</si>
  <si>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</si>
  <si>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</si>
  <si>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</si>
  <si>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</si>
  <si>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10. Lợi nhuận sau thuế chưa phân phối</t>
  </si>
  <si>
    <t xml:space="preserve"> 11. Nguồn vốn đầu tư xây dựng cơ bản</t>
  </si>
  <si>
    <t xml:space="preserve"> 12. Quỹ hỗ trợ sắp xếp doanh nghiệp</t>
  </si>
  <si>
    <t>II. Nguồn kinh phí và quỹ khác</t>
  </si>
  <si>
    <t xml:space="preserve">  1. Nguồn kinh phí</t>
  </si>
  <si>
    <t>V.23</t>
  </si>
  <si>
    <t xml:space="preserve">  2. Nguồn kinh phí đã hình thành tài sản</t>
  </si>
  <si>
    <t>Tổng cộng nguồn vốn</t>
  </si>
  <si>
    <t>Chỉ tiêu</t>
  </si>
  <si>
    <t>Thuyết</t>
  </si>
  <si>
    <t>Số</t>
  </si>
  <si>
    <t>minh</t>
  </si>
  <si>
    <t>cuối kỳ</t>
  </si>
  <si>
    <t>1. Tài sản thuê ngoài</t>
  </si>
  <si>
    <t>V.24</t>
  </si>
  <si>
    <t>2. Vật tư, hàng hoá nhận giữ hộ, nhận gia công</t>
  </si>
  <si>
    <t>3. Hàng hoá nhận bán hộ, nhận ký gửi, ký cược</t>
  </si>
  <si>
    <t>4. Nợ khó đòi đã xử lý</t>
  </si>
  <si>
    <t>5. Ngoại tệ các loại</t>
  </si>
  <si>
    <t>6. Dự toán chi sự nghiệp, dự án</t>
  </si>
  <si>
    <t>Kế toán trưởng</t>
  </si>
  <si>
    <t>Năm nay</t>
  </si>
  <si>
    <t>Năm trước</t>
  </si>
  <si>
    <t>a</t>
  </si>
  <si>
    <t>b</t>
  </si>
  <si>
    <t>c</t>
  </si>
  <si>
    <t>01. Doanh thu bán hàng và cung cấp dịch vụ</t>
  </si>
  <si>
    <t>01</t>
  </si>
  <si>
    <t>VI.25</t>
  </si>
  <si>
    <t>02. Các khoản giảm trừ</t>
  </si>
  <si>
    <t>02</t>
  </si>
  <si>
    <t>04. Giá vốn hàng bán</t>
  </si>
  <si>
    <t>VI.27</t>
  </si>
  <si>
    <t>06. Doanh thu hoạt động tài chính</t>
  </si>
  <si>
    <t>VI.26</t>
  </si>
  <si>
    <t>07. Chi phí hoạt động tài chính</t>
  </si>
  <si>
    <t>VI.28</t>
  </si>
  <si>
    <t>Trong đó: Chi phí lãi vay</t>
  </si>
  <si>
    <t>08. Chi phí bán hàng</t>
  </si>
  <si>
    <t>09. Chi phí quản lý doanh nghiệp</t>
  </si>
  <si>
    <t>10. Lợi nhuận thuần từ hoạt động kinh doanh</t>
  </si>
  <si>
    <t>11. Thu nhập khác</t>
  </si>
  <si>
    <t>12. Chi phí khác</t>
  </si>
  <si>
    <t>VI.30</t>
  </si>
  <si>
    <t>(Theo phương pháp trực tiếp)</t>
  </si>
  <si>
    <t>I. Lưu chuyển tiền từ hoạt động kinh doanh</t>
  </si>
  <si>
    <t>1. Tiền thu từ bán hàng, cung cấp dịch vụ và doanh thu khác</t>
  </si>
  <si>
    <t>2. Tiền chi trả cho người cung cấp hàng hoá 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</si>
  <si>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</si>
  <si>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</si>
  <si>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</si>
  <si>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</si>
  <si>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</si>
  <si>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</si>
  <si>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</si>
  <si>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 Tiền chi mua sắm, xây dựng TSCĐ và tài sản dài hạn khác</t>
  </si>
  <si>
    <t>2. Tiền thu từ thanh lý, nhượng bán TSCĐ và tài sản dài hạn</t>
  </si>
  <si>
    <t>3. Tiền chi cho vay, mua các công cụ nợ của đơn vị khác</t>
  </si>
  <si>
    <t>4. Tiền thu hồi cho vay, bán lại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</si>
  <si>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</si>
  <si>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</si>
  <si>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</si>
  <si>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</si>
  <si>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</si>
  <si>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CSH</t>
  </si>
  <si>
    <t>2. Tiền chi trả vốn góp cho các chủ sở hữu, mua lại cổ phiếu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</si>
  <si>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</si>
  <si>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</si>
  <si>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</si>
  <si>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</si>
  <si>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</si>
  <si>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</si>
  <si>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</si>
  <si>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</si>
  <si>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</si>
  <si>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CÔNG TY CỔ PHẦN SÔNG ĐÀ THĂNG LONG</t>
  </si>
  <si>
    <t>Tel: 04 22470783         -        Fax: 04 33552978</t>
  </si>
  <si>
    <t>Tel: 04 22470783         -         Fax: 04 33552978</t>
  </si>
  <si>
    <t xml:space="preserve"> - Công ty Tài chính CP Sông Đà </t>
  </si>
  <si>
    <t xml:space="preserve"> - Thành phẩm</t>
  </si>
  <si>
    <t>04. Hàng tồn kho</t>
  </si>
  <si>
    <t xml:space="preserve"> - Công ty cổ phần Sông Đà 11 Thăng Long</t>
  </si>
  <si>
    <t xml:space="preserve"> - Tiền chi khen thưởng phúc lợi chờ phân phối LN năm 2010</t>
  </si>
  <si>
    <t xml:space="preserve"> - Ngân hàng TMCP Quân Đội</t>
  </si>
  <si>
    <t xml:space="preserve"> - Ngân hàng TMCP Đại Á</t>
  </si>
  <si>
    <t xml:space="preserve"> - Dự phòng giảm giá chứng khoán đầu tư dài hạn</t>
  </si>
  <si>
    <t>VI.29</t>
  </si>
  <si>
    <t xml:space="preserve"> - Chi phí Dự án, công trình</t>
  </si>
  <si>
    <t xml:space="preserve"> - Công ty cổ phần Thép Thăng Long Kansai</t>
  </si>
  <si>
    <t xml:space="preserve"> - Tiền lãi cho vay ngắn hạn</t>
  </si>
  <si>
    <t xml:space="preserve"> - Tiền cổ tức phải thu</t>
  </si>
  <si>
    <t xml:space="preserve"> - Công ty CP Thắng Phục Hưng</t>
  </si>
  <si>
    <t xml:space="preserve"> - Mỏ đá Đam Bri</t>
  </si>
  <si>
    <t xml:space="preserve"> - Thuế xuất nhập khẩu</t>
  </si>
  <si>
    <t xml:space="preserve"> - Nguyễn Chí Uy</t>
  </si>
  <si>
    <t xml:space="preserve"> - Công ty cổ phần Hà Châu OSC</t>
  </si>
  <si>
    <t xml:space="preserve"> - Công ty cổ phần xây lắp Sông Đà Thăng Long</t>
  </si>
  <si>
    <t>Mẫu số B01-DN</t>
  </si>
  <si>
    <t>(Ban hành theo QĐ số 15/2006/QĐ-BTC</t>
  </si>
  <si>
    <t>Ngày 20/03/2006 của Bộ trưởng BTC)</t>
  </si>
  <si>
    <t>BẢNG CÂN ĐỐI KẾ TOÁN</t>
  </si>
  <si>
    <t>Mã</t>
  </si>
  <si>
    <t>Ngày  01/01/12</t>
  </si>
  <si>
    <t>chỉ tiêu</t>
  </si>
  <si>
    <t xml:space="preserve"> 4. Chi phí xây dựng cơ bản dở dang</t>
  </si>
  <si>
    <t>V.11</t>
  </si>
  <si>
    <t xml:space="preserve">  4. Cổ phiếu quỹ</t>
  </si>
  <si>
    <t>CÁC CHỈ TIÊU NGOÀI BẢNG CÂN ĐỐI KẾ TOÁN</t>
  </si>
  <si>
    <t>đầu năm</t>
  </si>
  <si>
    <t>BÁO CÁO KẾT QUẢ HOẠT ĐỘNG KINH DOANH</t>
  </si>
  <si>
    <t>Mã chỉ tiêu</t>
  </si>
  <si>
    <t>Quý này</t>
  </si>
  <si>
    <t>Số luỹ kế từ đầu năm                                            đến cuối quý này</t>
  </si>
  <si>
    <t>03. Doanh thu thuần về bán hàng và cung cấp dịch vụ</t>
  </si>
  <si>
    <t>05. Lợi nhuận gộp về bán hàng và cung cấp dịch vụ</t>
  </si>
  <si>
    <t>13. Lợi nhuận khác</t>
  </si>
  <si>
    <t>VI.31</t>
  </si>
  <si>
    <t>Mẫu số B03-DN</t>
  </si>
  <si>
    <t>LƯU CHUYỂN TIỀN TỆ</t>
  </si>
  <si>
    <t xml:space="preserve">Lũy kế từ đầu năm </t>
  </si>
  <si>
    <t>đến cuối quý này</t>
  </si>
  <si>
    <t xml:space="preserve"> - Tiền chuyển nhượng cổ phần phải thu</t>
  </si>
  <si>
    <t>Ngày 01/01/2012</t>
  </si>
  <si>
    <t xml:space="preserve"> - Công cụ, dụng cụ phục vụ sản xuất</t>
  </si>
  <si>
    <t xml:space="preserve"> - Công ty CP đầu tư và PT cơ điện Thăng Long</t>
  </si>
  <si>
    <t>THUYẾT MINH BÁO CÁO TÀI CHÍNH</t>
  </si>
  <si>
    <t xml:space="preserve"> - Giấy chứng nhận đăng ký kinh doanh thay đổi lần 01 ngày 29 tháng 12 năm 2006;</t>
  </si>
  <si>
    <t xml:space="preserve"> - Giấy chứng nhận đăng ký kinh doanh thay đổi lần 2 ngày 31 tháng 01 năm 2007;</t>
  </si>
  <si>
    <t xml:space="preserve"> - Giấy chứng nhận đăng ký kinh doanh thay đổi lần 3 ngày 30 tháng 15 năm 2007;</t>
  </si>
  <si>
    <t xml:space="preserve"> - Giấy chứng nhận đăng ký kinh doanh thay đổi lần 4 ngày 05 tháng 11 năm 2007;</t>
  </si>
  <si>
    <t xml:space="preserve"> - Giấy chứng nhận đăng ký kinh doanh thay đổi lần 5 ngày 19 tháng 12 năm 2007;</t>
  </si>
  <si>
    <t xml:space="preserve"> - Giấy chứng nhận đăng ký kinh doanh thay đổi lần 6 ngày 01 tháng 02 năm 2008;</t>
  </si>
  <si>
    <t xml:space="preserve"> - Giấy chứng nhận đăng ký kinh doanh thay đổi lần 7 ngày 29 tháng 07 năm 2008;</t>
  </si>
  <si>
    <t xml:space="preserve"> - Giấy chứng nhận đăng ký kinh doanh thay đổi lần 8 ngày 10 tháng 10 năm 2008;</t>
  </si>
  <si>
    <t xml:space="preserve"> - Giấy chứng nhận đăng ký kinh doanh thay đổi lần 9 ngày 07 tháng 07 năm 2009;</t>
  </si>
  <si>
    <r>
      <t xml:space="preserve"> - Giấy chứng nhận đăng ký kinh doanh thay đổi lần 10 ngày </t>
    </r>
    <r>
      <rPr>
        <sz val="10.5"/>
        <color indexed="8"/>
        <rFont val="Times"/>
        <family val="0"/>
      </rPr>
      <t>09</t>
    </r>
    <r>
      <rPr>
        <sz val="10.5"/>
        <rFont val="Times"/>
        <family val="0"/>
      </rPr>
      <t xml:space="preserve"> tháng </t>
    </r>
    <r>
      <rPr>
        <sz val="10.5"/>
        <color indexed="8"/>
        <rFont val="Times"/>
        <family val="0"/>
      </rPr>
      <t>08</t>
    </r>
    <r>
      <rPr>
        <sz val="10.5"/>
        <rFont val="Times"/>
        <family val="0"/>
      </rPr>
      <t xml:space="preserve"> năm </t>
    </r>
    <r>
      <rPr>
        <sz val="10.5"/>
        <color indexed="8"/>
        <rFont val="Times"/>
        <family val="0"/>
      </rPr>
      <t>2010</t>
    </r>
    <r>
      <rPr>
        <sz val="10.5"/>
        <rFont val="Times"/>
        <family val="0"/>
      </rPr>
      <t>;</t>
    </r>
  </si>
  <si>
    <r>
      <t xml:space="preserve"> - Giấy chứng nhận đăng ký kinh doanh thay đổi lần 11 ngày </t>
    </r>
    <r>
      <rPr>
        <sz val="10.5"/>
        <color indexed="8"/>
        <rFont val="Times"/>
        <family val="0"/>
      </rPr>
      <t>13</t>
    </r>
    <r>
      <rPr>
        <sz val="10.5"/>
        <rFont val="Times"/>
        <family val="0"/>
      </rPr>
      <t xml:space="preserve"> tháng </t>
    </r>
    <r>
      <rPr>
        <sz val="10.5"/>
        <color indexed="8"/>
        <rFont val="Times"/>
        <family val="0"/>
      </rPr>
      <t>06</t>
    </r>
    <r>
      <rPr>
        <sz val="10.5"/>
        <rFont val="Times"/>
        <family val="0"/>
      </rPr>
      <t xml:space="preserve"> năm </t>
    </r>
    <r>
      <rPr>
        <sz val="10.5"/>
        <color indexed="8"/>
        <rFont val="Times"/>
        <family val="0"/>
      </rPr>
      <t>2011</t>
    </r>
    <r>
      <rPr>
        <sz val="10.5"/>
        <rFont val="Times"/>
        <family val="0"/>
      </rPr>
      <t>;</t>
    </r>
  </si>
  <si>
    <r>
      <t xml:space="preserve">02. Lĩnh vực kinh doanh: </t>
    </r>
    <r>
      <rPr>
        <sz val="10.5"/>
        <rFont val="Times"/>
        <family val="0"/>
      </rPr>
      <t>Công ty hoạt động trong lĩnh vực đầu tư và xây dựng</t>
    </r>
  </si>
  <si>
    <t xml:space="preserve"> - Khai thác mỏ lộ thiên, khai thác và chế biến khoáng sản (trừ loại khoáng sản Nhà nước cấm); khoan tạo lỗ; khoan cọc nhồi </t>
  </si>
  <si>
    <t xml:space="preserve"> - Xuất nhập khẩu các sản phẩm hàng hoá công ty kinh doanh (các mặt hàng được Nhà nước cho phép);</t>
  </si>
  <si>
    <t xml:space="preserve">   Công ty cổ phần Sông Đà Thăng Long có các chi nhánh:</t>
  </si>
  <si>
    <t xml:space="preserve"> - Chi nhánh Công ty tại TP Hồ Chí Minh: Số 353/8 Đường Nguyễn Trọng Tuyển - Phường 1 - Quận Tân Bình - Thành phố </t>
  </si>
  <si>
    <t xml:space="preserve">   Hồ Chí Minh.</t>
  </si>
  <si>
    <t xml:space="preserve"> - Chi nhánh Công ty tại TP Hòa Bình: Khu công nghiệp bờ trái Sông Đà - Phường Hữu Nghị - TP Hòa Bình - Tỉnh Hòa Bình.</t>
  </si>
  <si>
    <t xml:space="preserve"> - Chi nhánh Công ty tại TP Đà Lạt: 21C Phù Đổng Thiên Vương - Phường 8 - TP Đà Lạt - Tỉnh Lâm Đồng.</t>
  </si>
  <si>
    <t xml:space="preserve"> - Chi nhánh Công ty tại TP Nha Trang - Lô DLE7 - DLE8 Khu ĐT biển An Viên - Phường Vĩnh Nguyên - TP Nha Trang.</t>
  </si>
  <si>
    <r>
      <t xml:space="preserve">02. Tuyên bố về việc tuân thủ Chuẩn mực kế toán và Chế độ kế toán: </t>
    </r>
    <r>
      <rPr>
        <sz val="10.5"/>
        <rFont val="Times"/>
        <family val="1"/>
      </rPr>
      <t xml:space="preserve">Báo cáo tài chính của Công ty được lập và trình bày </t>
    </r>
  </si>
  <si>
    <t xml:space="preserve">      phù hợp với các Chuẩn mực kế toán và Chế độ kế toán doanh nghiệp Việt Nam hiện hành.</t>
  </si>
  <si>
    <r>
      <t xml:space="preserve">03. Hình thức kế toán áp dụng: </t>
    </r>
    <r>
      <rPr>
        <sz val="10.5"/>
        <rFont val="Times"/>
        <family val="1"/>
      </rPr>
      <t>Hình thức kế toán nhật ký chung trên máy vi tính phần mềm kế toán UNESCO.</t>
    </r>
  </si>
  <si>
    <r>
      <t>01. Cơ sở lập Báo cáo tài chính:</t>
    </r>
    <r>
      <rPr>
        <sz val="10.5"/>
        <rFont val="Times"/>
        <family val="1"/>
      </rPr>
      <t xml:space="preserve"> Báo cáo tài chính được trình bày theo nguyên tắc giá gốc.</t>
    </r>
  </si>
  <si>
    <r>
      <t>02. Nguyên tắc ghi nhận các khoản tiền và các khoản tương đương tiền:</t>
    </r>
    <r>
      <rPr>
        <sz val="10.5"/>
        <rFont val="Times"/>
        <family val="1"/>
      </rPr>
      <t xml:space="preserve"> Ghi nhận theo thực tế phát sinh.</t>
    </r>
  </si>
  <si>
    <t>03. Nguyên tắc ghi nhận hàng tồn kho:</t>
  </si>
  <si>
    <t xml:space="preserve"> - Giá gốc hàng tồn kho được tính theo phương pháp bình quân gia quyền sau mỗi lần nhập xuất.</t>
  </si>
  <si>
    <t>04. Nguyên tắc ghi nhận các khoản phải thu thương mại và phải thu khác:</t>
  </si>
  <si>
    <t>05. Nguyên tắc ghi nhận tài sản cố định hữu hình:</t>
  </si>
  <si>
    <t xml:space="preserve">   chi phí phát sinh sau khi ghi nhận ban đầu chỉ được ghi tăng nguyên giá TSCĐ nếu các chi phí này chắc chắn làm tăng lợi </t>
  </si>
  <si>
    <t xml:space="preserve">   ích kinh tế trong tương lai do sử dụng tài sản đó. Các chi phí không thỏa mãn điều kiện trên được ghi nhận là chi phí sản </t>
  </si>
  <si>
    <t xml:space="preserve">   xuất kinh doanh trong kỳ.</t>
  </si>
  <si>
    <r>
      <t xml:space="preserve">   hướng dẫn tại Quyết định số </t>
    </r>
    <r>
      <rPr>
        <sz val="10.5"/>
        <color indexed="8"/>
        <rFont val="Times"/>
        <family val="0"/>
      </rPr>
      <t>203/2009/QĐ-BTC</t>
    </r>
    <r>
      <rPr>
        <sz val="10.5"/>
        <color indexed="10"/>
        <rFont val="Times"/>
        <family val="0"/>
      </rPr>
      <t xml:space="preserve"> </t>
    </r>
    <r>
      <rPr>
        <sz val="10.5"/>
        <color indexed="8"/>
        <rFont val="Times"/>
        <family val="0"/>
      </rPr>
      <t>ngày 20 tháng 10 năm 2009</t>
    </r>
    <r>
      <rPr>
        <sz val="10.5"/>
        <rFont val="Times"/>
        <family val="1"/>
      </rPr>
      <t xml:space="preserve"> của Bộ Tài Chính. Số năm khấu hao của các </t>
    </r>
  </si>
  <si>
    <t>Nhà cửa và vật kiến trúc</t>
  </si>
  <si>
    <t>03 - 20</t>
  </si>
  <si>
    <t>Tài sản khác</t>
  </si>
  <si>
    <t>06. Nguyên tắc ghi nhận tài sản cố định vô hình:</t>
  </si>
  <si>
    <t>07. Nguyên tắc ghi nhận các khoản đầu tư tài chính:</t>
  </si>
  <si>
    <t xml:space="preserve"> - Các khoản đầu tư vào chứng khoán, công ty con, công ty liên kết và các khoản đầu tư khác được ghi nhận theo giá gốc kể  </t>
  </si>
  <si>
    <t xml:space="preserve"> - Riêng đối với TSCĐ đem đầu tư vào Công ty cổ phần Phát triển Truyền thông Thăng Long được xác định theo giá trị thực </t>
  </si>
  <si>
    <t>08. Nguyên tắc ghi nhận chi phí trả trước:</t>
  </si>
  <si>
    <t xml:space="preserve"> - Chi phí trả trước được vốn hoá để phân bổ dần vào chi phí sản xuất kinh doanh trong kỳ bao gồm chi phí: Công cụ, dụng </t>
  </si>
  <si>
    <t xml:space="preserve">   cụ thuộc tài sản lưu động xuất dùng 1 lần với giá trị lớn và công cụ, dụng cụ có thời gian sử dụng dưới một năm.</t>
  </si>
  <si>
    <t>09. Nguyên tắc ghi nhận chi phí phải trả:</t>
  </si>
  <si>
    <t>10. Nguyên tắc ghi nhận các khoản vay ngắn hạn, dài hạn:</t>
  </si>
  <si>
    <t>11. Nguyên tắc ghi nhận và vốn hoá các khoản chi phí đi vay:</t>
  </si>
  <si>
    <t>12. Nguyên tắc ghi nhận vốn chủ sở hữu:</t>
  </si>
  <si>
    <t>13. Nguyên tắc ghi nhận doanh thu:</t>
  </si>
  <si>
    <t>14. Nguyên tắc ghi nhận giá vốn:</t>
  </si>
  <si>
    <t xml:space="preserve">15. Nguyên tắc và phương pháp ghi nhận chi phí thuế thu nhập doanh nghiệp hiện hành, chi phí thuế thu nhập doanh </t>
  </si>
  <si>
    <t xml:space="preserve">      nghiệp hoãn lại:</t>
  </si>
  <si>
    <t>16. Các nghĩa vụ thuế:</t>
  </si>
  <si>
    <t>17. Nguyên tắc chuyển đổi ngoại tệ:</t>
  </si>
  <si>
    <t xml:space="preserve">   tệ có gốc ngoại tệ cuối kỳ được quy đổi theo tỷ giá bình quân liên Ngân hàng tại ngày cuối kỳ.</t>
  </si>
  <si>
    <t xml:space="preserve">01. Tiền </t>
  </si>
  <si>
    <t>Ngày 01/01/12</t>
  </si>
  <si>
    <t>Cộng:</t>
  </si>
  <si>
    <t>a - Tiền gửi có kỳ hạn</t>
  </si>
  <si>
    <t>b - Đầu tư ngắn hạn khác</t>
  </si>
  <si>
    <t xml:space="preserve"> - Công ty cổ phần Thương mại và đầu tư Vinh Phát</t>
  </si>
  <si>
    <t xml:space="preserve"> - Công ty cổ phần Thăng Long Sài Gòn</t>
  </si>
  <si>
    <t xml:space="preserve"> - Phải thu người lao động</t>
  </si>
  <si>
    <t xml:space="preserve"> - Công ty CP Sông Đà Thăng Long M</t>
  </si>
  <si>
    <t xml:space="preserve"> - Tiền thép đã xuất cho các nhà thầu chưa có phiếu giá</t>
  </si>
  <si>
    <t xml:space="preserve"> - CN HCM - Công ty CP Nền móng Sông Đà Thăng Long</t>
  </si>
  <si>
    <t xml:space="preserve"> - Công ty TNHH MTV SX và XD Thăng Long</t>
  </si>
  <si>
    <t xml:space="preserve"> - Tiền điện, nước, dọn vệ sinh, bảo vệ thu các nhà thầu</t>
  </si>
  <si>
    <t xml:space="preserve"> - Các khoản phải thu khác</t>
  </si>
  <si>
    <t xml:space="preserve"> - Chi phí SX, KD dở dang</t>
  </si>
  <si>
    <t>Máy móc, thiết bị</t>
  </si>
  <si>
    <t>Tăng trong kỳ</t>
  </si>
  <si>
    <t xml:space="preserve"> - Mua trong kỳ</t>
  </si>
  <si>
    <t>Giảm trong kỳ</t>
  </si>
  <si>
    <t>Số dư đầu năm</t>
  </si>
  <si>
    <t xml:space="preserve"> - Khấu hao trong kỳ</t>
  </si>
  <si>
    <t>Quyền phát hành</t>
  </si>
  <si>
    <t>Bản quyền, bằng sáng chế</t>
  </si>
  <si>
    <t>Phần mềm            máy tính</t>
  </si>
  <si>
    <t xml:space="preserve"> - Đầu tư mua sắm TSCĐ</t>
  </si>
  <si>
    <t xml:space="preserve"> - Đầu tư thực hiện các dự án</t>
  </si>
  <si>
    <t xml:space="preserve">   + Dự án Khách sạn 3B Phan Đình Phùng - Hoàn Kiếm - HN</t>
  </si>
  <si>
    <t xml:space="preserve">   + Dự án Chung cư cao cấp Sao Mai - Đường 77 - Tân Quy - Quận 7 - TPHCM</t>
  </si>
  <si>
    <t xml:space="preserve">      + Dự án Chung cư Tân Kiểng - Quận 7 - TPHCM</t>
  </si>
  <si>
    <t xml:space="preserve">      + Dự án Trụ sở Văn phòng Công ty Yên Thế - Quận Tân Bình - TPHCM</t>
  </si>
  <si>
    <t xml:space="preserve">      + Dự án Khách sạn 5 sao - Đường Lý Thường Kiệt - Huế</t>
  </si>
  <si>
    <t xml:space="preserve">      + Dự án Phú Xuân - Nhà Bè - TPHCM</t>
  </si>
  <si>
    <t xml:space="preserve">      + Dự án Đường Nguyễn Bình - TPHCM</t>
  </si>
  <si>
    <t xml:space="preserve">      + Dự án Khu đô thị Phú Lãm - Hà Đông - HN</t>
  </si>
  <si>
    <t xml:space="preserve">      + Dự án Biệt thự Làng Châu Âu - Đà Lạt - Lâm Đồng</t>
  </si>
  <si>
    <t xml:space="preserve">      + Dự án Khu dân cư số 1 Đà Lạt - Lâm Đồng</t>
  </si>
  <si>
    <t xml:space="preserve">      + Dự án Cồn Tân Lập - Nha Trang</t>
  </si>
  <si>
    <t xml:space="preserve">      + Dự án Khu đô thị biển An Viên - Nha Trang</t>
  </si>
  <si>
    <t xml:space="preserve">      + Dự án Khu dân cư Bắc Trần Hưng Đạo - Hòa Bình</t>
  </si>
  <si>
    <t xml:space="preserve">      + Dự án Khách sạn Phú Yên </t>
  </si>
  <si>
    <t xml:space="preserve">      + Dự án Khu công nghiệp bờ trái Hòa Bình</t>
  </si>
  <si>
    <t xml:space="preserve">   + Dự án 353/8 Đường Nguyễn Trọng Tuyển TP HCM</t>
  </si>
  <si>
    <t xml:space="preserve">      + Dự án Khách sạn Hoà Bình</t>
  </si>
  <si>
    <t xml:space="preserve">   + Dự án D27 Nguyễn Phong Sắc - Cầu Giấy - Hà Nội</t>
  </si>
  <si>
    <t xml:space="preserve"> - Xây dựng cơ bản</t>
  </si>
  <si>
    <t xml:space="preserve">      + Trụ sở Công ty</t>
  </si>
  <si>
    <t xml:space="preserve">      + Trụ sở Chi nhánh Hoà Bình</t>
  </si>
  <si>
    <t xml:space="preserve">13. Các khoản đầu tư tài chính dài hạn </t>
  </si>
  <si>
    <t>a - Đầu tư vào Công ty con</t>
  </si>
  <si>
    <t>Công ty</t>
  </si>
  <si>
    <t>Tỷ lệ (%)</t>
  </si>
  <si>
    <t>Giá trị                  vốn góp</t>
  </si>
  <si>
    <t>Giá trị                 vốn góp</t>
  </si>
  <si>
    <t xml:space="preserve"> - Công ty CP Đầu tư và Truyền thông Thăng Long</t>
  </si>
  <si>
    <t>97,35</t>
  </si>
  <si>
    <t xml:space="preserve"> - Công ty TNHH Tư vấn thiết kế Franken Nguyễn</t>
  </si>
  <si>
    <t>48,85</t>
  </si>
  <si>
    <t xml:space="preserve"> - Công ty CP Thăng Long - Sài Gòn</t>
  </si>
  <si>
    <t xml:space="preserve"> - Công ty CP Ba Năm Ba</t>
  </si>
  <si>
    <t>b - Đầu tư vào Công ty liên kết, liên doanh</t>
  </si>
  <si>
    <t>Số lượng             cổ phần</t>
  </si>
  <si>
    <t xml:space="preserve"> - Công ty TNHH KDDVTM Thăng Long</t>
  </si>
  <si>
    <t xml:space="preserve"> - Công ty CP Nền móng Sông Đà Thăng Long</t>
  </si>
  <si>
    <t xml:space="preserve"> - Công ty CP Đầu tư Phát triển Thăng Long</t>
  </si>
  <si>
    <t xml:space="preserve"> - Công ty CP Thép Thăng Long Kansai</t>
  </si>
  <si>
    <t xml:space="preserve"> - Công ty CP Khoáng sản Thăng Long</t>
  </si>
  <si>
    <t>c - Đầu tư dài hạn khác</t>
  </si>
  <si>
    <t xml:space="preserve"> - Trường Tiểu học Chu Văn An</t>
  </si>
  <si>
    <t xml:space="preserve"> - Trường Mầm non Sao Khuê</t>
  </si>
  <si>
    <t xml:space="preserve"> - Công ty cổ phần Sông Đà 11 - Thăng Long</t>
  </si>
  <si>
    <t xml:space="preserve"> - Công ty CP Đầu tư và phát triển Vân Phong</t>
  </si>
  <si>
    <t xml:space="preserve"> - Công ty CP Sông Đà Nha Trang</t>
  </si>
  <si>
    <t xml:space="preserve"> - Công ty CP thương mại và đầu tư Vinh Phát</t>
  </si>
  <si>
    <t xml:space="preserve"> - Công ty CP thép Thăng Long Kansai</t>
  </si>
  <si>
    <t>d - Dự phòng giảm giá chứng khoán đầu tư dài hạn</t>
  </si>
  <si>
    <t xml:space="preserve"> - Hạng mục Nhà Mẫu DA Ucity</t>
  </si>
  <si>
    <t xml:space="preserve"> - Tiền thuê Showroom, văn phòng</t>
  </si>
  <si>
    <t xml:space="preserve"> - Ngân hàng và các tổ chức tín dụng</t>
  </si>
  <si>
    <t xml:space="preserve">  + Ngân hàng NNo và PTNT Bắc Hà Nội </t>
  </si>
  <si>
    <t xml:space="preserve">  + Công ty Tài chính cổ phần Sông Đà</t>
  </si>
  <si>
    <t xml:space="preserve">  + Công ty Tài chính cổ phần Điện Lực</t>
  </si>
  <si>
    <t xml:space="preserve">  + Ngân hàng TMCP An Bình</t>
  </si>
  <si>
    <t xml:space="preserve">  +  Ngân hàng TMCP Đại Á</t>
  </si>
  <si>
    <t xml:space="preserve">  + Ngân hàng TMCP Quân Đội - CN Mỹ Đình</t>
  </si>
  <si>
    <t xml:space="preserve">  + Ngân hàng TMCP Sài Gòn Hà Nội</t>
  </si>
  <si>
    <t xml:space="preserve">  + Ngân hàng VPBank Hồ Chí Minh</t>
  </si>
  <si>
    <t xml:space="preserve">  + Ngân hàng TMCP ACB - CN Lâm Đồng</t>
  </si>
  <si>
    <t xml:space="preserve">  + Công ty CP Hà Châu OSC</t>
  </si>
  <si>
    <t xml:space="preserve">  + Công ty CP ĐTKD và xây dựng  126</t>
  </si>
  <si>
    <t xml:space="preserve">  + Các cá nhân khác</t>
  </si>
  <si>
    <t>( * ) Lãi suất vay vốn cá nhân không quá 1,2 lần lãi suất cho vay của các tổ chức tín dụng tại cùng thời điểm</t>
  </si>
  <si>
    <t xml:space="preserve"> - Chi phí lãi vay Ngân hàng và các tổ chức tín dụng</t>
  </si>
  <si>
    <t xml:space="preserve"> - Chi phí bốc dỡ thép và lưu kho bãi</t>
  </si>
  <si>
    <t xml:space="preserve"> - Chi phí phải trả khác</t>
  </si>
  <si>
    <t xml:space="preserve"> - BHXH, BHYT, BHTN</t>
  </si>
  <si>
    <t xml:space="preserve"> - Các khoản phải trả, phải nộp khác</t>
  </si>
  <si>
    <t xml:space="preserve"> + Tiền đặt cọc và tiền hợp tác đầu tư các Dự án</t>
  </si>
  <si>
    <t xml:space="preserve"> + Tiền CBCNV đóng góp ủng hộ các quỹ</t>
  </si>
  <si>
    <t xml:space="preserve"> + Tiền thu bán cổ phần</t>
  </si>
  <si>
    <t xml:space="preserve"> + Tiền vật tư tạm nhập</t>
  </si>
  <si>
    <t xml:space="preserve"> + Tiền nhập thép chưa có hóa đơn GTGT</t>
  </si>
  <si>
    <t xml:space="preserve"> + Công ty CP đầu tư phát triển Thăng Long</t>
  </si>
  <si>
    <t xml:space="preserve"> + Công ty CP thép Thăng Long Kansai</t>
  </si>
  <si>
    <t xml:space="preserve"> + Khác</t>
  </si>
  <si>
    <t xml:space="preserve">  + Ngân hàng Techcombank - CN Hà Tây</t>
  </si>
  <si>
    <t xml:space="preserve">  + Công ty Tài chính cổ phần Điện lực</t>
  </si>
  <si>
    <t xml:space="preserve">  + Ngân hàng TMCP Đại Á</t>
  </si>
  <si>
    <t xml:space="preserve">  + Ngân hàng Liên doanh Lào Việt</t>
  </si>
  <si>
    <t xml:space="preserve">  + Vay vốn các cá nhân - Dự án Ucity</t>
  </si>
  <si>
    <t xml:space="preserve">  + Vay vốn các cá nhân - Dự án Dragon Pia - An Viên Nha Trang</t>
  </si>
  <si>
    <t xml:space="preserve"> - Trái phiếu Doanh nghiệp</t>
  </si>
  <si>
    <t>a - Bảng đối chiếu biến động của vốn chủ sở hữu</t>
  </si>
  <si>
    <t>Vốn đầu tư của                 chủ sở hữu</t>
  </si>
  <si>
    <t>Thặng dư               vốn                        cổ phần</t>
  </si>
  <si>
    <t>Lợi nhuận chưa                 phân phối</t>
  </si>
  <si>
    <t>Quỹ đầu tư phát triển</t>
  </si>
  <si>
    <t xml:space="preserve">Tăng trong kỳ </t>
  </si>
  <si>
    <t xml:space="preserve"> - Lãi </t>
  </si>
  <si>
    <t xml:space="preserve">Giảm trong kỳ </t>
  </si>
  <si>
    <t>b - Chi tiết vốn đầu tư của chủ sở hữu</t>
  </si>
  <si>
    <t xml:space="preserve"> - Vốn góp của Nhà nước</t>
  </si>
  <si>
    <t xml:space="preserve"> - Vốn góp của các đối tượng khác</t>
  </si>
  <si>
    <t>c - Các giao dịch về vốn với các chủ sở hữu và phân phối cổ tức, chia lợi nhuận</t>
  </si>
  <si>
    <t xml:space="preserve"> - Vốn đầu tư của chủ sở hữu</t>
  </si>
  <si>
    <t xml:space="preserve">  + Vốn góp đầu  kỳ</t>
  </si>
  <si>
    <t xml:space="preserve">  + Vốn góp tăng trong kỳ</t>
  </si>
  <si>
    <t xml:space="preserve">  + Vốn góp giảm trong kỳ</t>
  </si>
  <si>
    <t xml:space="preserve">  + Vốn góp cuối kỳ</t>
  </si>
  <si>
    <t xml:space="preserve"> - Cổ tức, lợi nhuận đã chia</t>
  </si>
  <si>
    <t>d - Cổ phiếu</t>
  </si>
  <si>
    <t xml:space="preserve"> - Số lượng cổ phiếu đăng ký phát hành</t>
  </si>
  <si>
    <t xml:space="preserve"> - Số lượng cổ phiếu đã bán ra công chúng</t>
  </si>
  <si>
    <t xml:space="preserve">  + Cổ phiếu phổ thông </t>
  </si>
  <si>
    <t xml:space="preserve"> - Số lượng cổ phiếu đang lưu hành</t>
  </si>
  <si>
    <t xml:space="preserve">     HOẠT ĐỘNG KINH DOANH</t>
  </si>
  <si>
    <t>25. Tổng doanh thu bán hàng và cung cấp dịch vụ</t>
  </si>
  <si>
    <t xml:space="preserve"> - Doanh thu hoạt động xây lắp</t>
  </si>
  <si>
    <t xml:space="preserve"> - Giá vốn kinh doanh Bất động sản</t>
  </si>
  <si>
    <t xml:space="preserve"> - Giá vốn hoạt động xây lắp</t>
  </si>
  <si>
    <t xml:space="preserve">27. Doanh thu hoạt động tài chính </t>
  </si>
  <si>
    <t xml:space="preserve"> - Cổ tức, trái tức, lợi nhuận được chia</t>
  </si>
  <si>
    <t xml:space="preserve"> - Lãi chiết khấu thanh toán </t>
  </si>
  <si>
    <t xml:space="preserve"> - Doanh thu hoạt động tài chính khác</t>
  </si>
  <si>
    <t>28. Chi phí tài chính</t>
  </si>
  <si>
    <t xml:space="preserve">29. Chi phí quản lý doanh nghiệp </t>
  </si>
  <si>
    <t xml:space="preserve"> - Chi phí nhân viên quản lý</t>
  </si>
  <si>
    <t xml:space="preserve"> - Chi phí thuế, phí và lệ phí</t>
  </si>
  <si>
    <t xml:space="preserve"> - Chi phí dự phòng nợ phải thu khó đòi</t>
  </si>
  <si>
    <t xml:space="preserve"> - Chi phí bằng tiền khác</t>
  </si>
  <si>
    <t xml:space="preserve">30. Chi phí thuế thu nhập doanh nghiệp </t>
  </si>
  <si>
    <t xml:space="preserve"> - Chi phí thuế TNDN hiện hành</t>
  </si>
  <si>
    <t xml:space="preserve"> + Thuế TNDN hiện hành</t>
  </si>
  <si>
    <t xml:space="preserve"> - Chi phí thuế TNDN hoãn lại</t>
  </si>
  <si>
    <t xml:space="preserve"> - Lợi nhuận kế toán sau thuế thu nhập doanh nghiệp</t>
  </si>
  <si>
    <t>VII. NHỮNG THÔNG TIN KHÁC</t>
  </si>
  <si>
    <t>01. Một số chỉ tiêu tài chính của doanh nghiệp</t>
  </si>
  <si>
    <t>Đơn vị tính</t>
  </si>
  <si>
    <t>Cơ cấu tài sản và cơ cấu nguồn vốn</t>
  </si>
  <si>
    <t>Cơ cấu tài sản</t>
  </si>
  <si>
    <t>Tài sản ngắn hạn/Tổng số tài sản</t>
  </si>
  <si>
    <t>%</t>
  </si>
  <si>
    <t>Tài sản dài hạn/Tổng số tài sản</t>
  </si>
  <si>
    <t>Cơ cấu nguồn vốn</t>
  </si>
  <si>
    <t>Nợ phải trả/Tổng nguồn vốn</t>
  </si>
  <si>
    <t>Nguồn vốn CSH/Tổng nguồn vốn</t>
  </si>
  <si>
    <t>Khả năng thanh toán</t>
  </si>
  <si>
    <t>Khả năng thanh toán hiện hành</t>
  </si>
  <si>
    <t>Lần</t>
  </si>
  <si>
    <t>(Tiền hiện có+các khoản ĐTTCNH/Nợ ngắn hạn)</t>
  </si>
  <si>
    <t>Khả năng thanh toán nhanh</t>
  </si>
  <si>
    <t>(Tiền hiện có/Nợ ngắn hạn)</t>
  </si>
  <si>
    <t>Tỷ suất sinh lời</t>
  </si>
  <si>
    <t>Tỷ suất lợi nhuận/Doanh thu</t>
  </si>
  <si>
    <t>Tỷ suất lợi nhuận trước thuế/Doanh thu thuần</t>
  </si>
  <si>
    <t>Tỷ suất lợi nhuận sau thuế/Doanh thu thuần</t>
  </si>
  <si>
    <t>Tỷ suất lợi nhuận/Tổng tài sản</t>
  </si>
  <si>
    <t>Tỷ suất lợi nhuận trước thuế/Tổng tài sản</t>
  </si>
  <si>
    <t>Tỷ suất lợi nhuận sau thuế/Tổng tài sản</t>
  </si>
  <si>
    <t>Tỷ suất lợi nhuận sau thuế/Vốn chủ sở hữu</t>
  </si>
  <si>
    <t xml:space="preserve"> - Ban quản lý Dự án Khu đô thị mới Văn Khê: Khu đô thị mới Văn Khê - Phường La Khê - Hà Đông - Thành phố Hà Nội.</t>
  </si>
  <si>
    <t xml:space="preserve">  + Cty CP thép Thăng Long Kansai</t>
  </si>
  <si>
    <t xml:space="preserve"> - Công ty CP xây lắp Sông Đà Thăng Long</t>
  </si>
  <si>
    <t xml:space="preserve"> + Thù lao Hội đồng quản trị</t>
  </si>
  <si>
    <t xml:space="preserve"> + CN Cty CP Nền móng Sông Đà Thăng Long Miền Nam</t>
  </si>
  <si>
    <t xml:space="preserve"> + Công ty TNHH công ích Quận 8</t>
  </si>
  <si>
    <r>
      <t xml:space="preserve"> - Giấy chứng nhận đăng ký kinh doanh thay đổi lần 13 ngày 17 tháng </t>
    </r>
    <r>
      <rPr>
        <sz val="10.5"/>
        <color indexed="8"/>
        <rFont val="Times"/>
        <family val="0"/>
      </rPr>
      <t>08</t>
    </r>
    <r>
      <rPr>
        <sz val="10.5"/>
        <rFont val="Times"/>
        <family val="0"/>
      </rPr>
      <t xml:space="preserve"> năm </t>
    </r>
    <r>
      <rPr>
        <sz val="10.5"/>
        <color indexed="8"/>
        <rFont val="Times"/>
        <family val="0"/>
      </rPr>
      <t>2012</t>
    </r>
    <r>
      <rPr>
        <sz val="10.5"/>
        <rFont val="Times"/>
        <family val="0"/>
      </rPr>
      <t>;</t>
    </r>
  </si>
  <si>
    <r>
      <t xml:space="preserve"> - Giấy chứng nhận đăng ký kinh doanh thay đổi lần 12 ngày </t>
    </r>
    <r>
      <rPr>
        <sz val="10.5"/>
        <color indexed="8"/>
        <rFont val="Times"/>
        <family val="0"/>
      </rPr>
      <t>20</t>
    </r>
    <r>
      <rPr>
        <sz val="10.5"/>
        <rFont val="Times"/>
        <family val="0"/>
      </rPr>
      <t xml:space="preserve"> tháng </t>
    </r>
    <r>
      <rPr>
        <sz val="10.5"/>
        <color indexed="8"/>
        <rFont val="Times"/>
        <family val="0"/>
      </rPr>
      <t>07</t>
    </r>
    <r>
      <rPr>
        <sz val="10.5"/>
        <rFont val="Times"/>
        <family val="0"/>
      </rPr>
      <t xml:space="preserve"> năm </t>
    </r>
    <r>
      <rPr>
        <sz val="10.5"/>
        <color indexed="8"/>
        <rFont val="Times"/>
        <family val="0"/>
      </rPr>
      <t>2012;</t>
    </r>
  </si>
  <si>
    <t xml:space="preserve">  phần cấp lần đầu số 0103014906 và thay đổi mã số doanh nghiệp lần thứ 10: 0102093571 do Sở Kế hoạch và Đầu tư thành </t>
  </si>
  <si>
    <t xml:space="preserve">  phố Hà Nội ngày 05 tháng 12 năm 2006. Công ty có 13 lần thay đổi đăng ký kinh doanh:</t>
  </si>
  <si>
    <t>15. Tổng lợi nhuận kế toán trước thuế</t>
  </si>
  <si>
    <t>16. Chi phí thuế thu nhập doanh nghiệp hiện hành</t>
  </si>
  <si>
    <t>17. Chi phí thuế thu nhập doanh nghiệp hoãn lại</t>
  </si>
  <si>
    <t>18. Lợi nhuận sau thuế thu nhập doanh nghiệp</t>
  </si>
  <si>
    <t>19. Lãi cơ bản trên cổ phiếu</t>
  </si>
  <si>
    <t>Quý IV và năm 2012</t>
  </si>
  <si>
    <t xml:space="preserve"> - Tại thời điểm 31/12/2012, Công ty không trích lập dự phòng giảm giá hàng tồn kho.</t>
  </si>
  <si>
    <t xml:space="preserve"> - Tại thời điểm 31/12/2012, Công ty đã trích lập dự phòng giảm giá chứng khoán đầu tư dài hạn.</t>
  </si>
  <si>
    <t xml:space="preserve">  + Vay vốn các cá nhân - Dự án D2 Giảng Võ</t>
  </si>
  <si>
    <t xml:space="preserve">  + Vay vốn các cá nhân khác</t>
  </si>
  <si>
    <t>Ngày 31/12/2012</t>
  </si>
  <si>
    <t xml:space="preserve">  + Công ty CP Sông Đà Việt Hà</t>
  </si>
  <si>
    <t xml:space="preserve">  + Công ty CP Nền móng Sông Đà Thăng Long</t>
  </si>
  <si>
    <t>Ngày 31/12/12</t>
  </si>
  <si>
    <t>Năm 2012</t>
  </si>
  <si>
    <t>Ngày 31/12/11</t>
  </si>
  <si>
    <t>Tại ngày 31 tháng 12 năm 2012</t>
  </si>
  <si>
    <t xml:space="preserve"> - Tiền vật tư</t>
  </si>
  <si>
    <t xml:space="preserve"> - CN HCM Công ty CP Sông Đà Nha Trang </t>
  </si>
  <si>
    <t xml:space="preserve"> - CN HCM - Công ty CP Hà Châu OSC</t>
  </si>
  <si>
    <t>Dlat</t>
  </si>
  <si>
    <t>HB</t>
  </si>
  <si>
    <t>Lập biểu</t>
  </si>
  <si>
    <t>Nguyễn Thị Lan Hương</t>
  </si>
  <si>
    <t xml:space="preserve">                  Lập biểu                                  Kế toán trưởng</t>
  </si>
  <si>
    <t xml:space="preserve">         Nguyễn Thị Lan Hương                          Nguyễn Đình Thuận</t>
  </si>
  <si>
    <t xml:space="preserve">          Lập biểu                                    Kế toán trưởng</t>
  </si>
  <si>
    <t>Nguyễn Thị Lan Hương                        Nguyễn Đình Thuận</t>
  </si>
  <si>
    <t xml:space="preserve"> - Chi phí tài chính khác</t>
  </si>
  <si>
    <t xml:space="preserve">         Kế toán trưởng </t>
  </si>
  <si>
    <t xml:space="preserve">      Nguyễn Đình Thuận</t>
  </si>
  <si>
    <t>21. Tài sản thuế thu nhập hoãn lại</t>
  </si>
  <si>
    <t xml:space="preserve"> - Tài sản thuế thu nhập hoãn lại của hoạt động kinh doanh bất động sản</t>
  </si>
  <si>
    <t>Hà Nội, ngày 18 tháng 02 năm 2013</t>
  </si>
  <si>
    <t xml:space="preserve">    Hà Nội, ngày 18 tháng 02 năm 2013</t>
  </si>
  <si>
    <t>Chủ tịch HĐQT</t>
  </si>
  <si>
    <t>Nguyễn Trí Dũng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</si>
</sst>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_);\(#,##0.0\)"/>
    <numFmt numFmtId="173" formatCode="dd/mm/yyyy"/>
    <numFmt numFmtId="174" formatCode="_(* #,##0_);_(* \(#,##0\);_(* &quot;-&quot;??_);_(@_)"/>
    <numFmt numFmtId="175" formatCode="0.0%"/>
    <numFmt numFmtId="176" formatCode="#,##0.000_);\(#,##0.000\)"/>
    <numFmt numFmtId="177" formatCode="#,##0.0000_);\(#,##0.0000\)"/>
    <numFmt numFmtId="178" formatCode="#,##0.00000_);\(#,##0.00000\)"/>
    <numFmt numFmtId="179" formatCode="_(* #,##0.0_);_(* \(#,##0.0\);_(* &quot;-&quot;??_);_(@_)"/>
    <numFmt numFmtId="180" formatCode="[$-409]dddd\,\ mmmm\ dd\,\ yyyy"/>
    <numFmt numFmtId="181" formatCode="_-* #,##0.00_-;\-* #,##0.00_-;_-* &quot;-&quot;??_-;_-@_-"/>
    <numFmt numFmtId="182" formatCode="#,##0_ ;\-#,##0\ "/>
    <numFmt numFmtId="183" formatCode="0.0000E+00"/>
    <numFmt numFmtId="184" formatCode="0.000E+00"/>
    <numFmt numFmtId="185" formatCode="_(* #,##0_);_(* \(#,##0\);_(* &quot;-&quot;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124">
    <font>
      <sz val="12"/>
      <name val=".VnTime"/>
      <family val="0"/>
    </font>
    <font>
      <b/>
      <sz val="10"/>
      <name val="Times"/>
      <family val="1"/>
    </font>
    <font>
      <sz val="10"/>
      <name val="Times"/>
      <family val="1"/>
    </font>
    <font>
      <sz val="12"/>
      <name val="Times"/>
      <family val="1"/>
    </font>
    <font>
      <i/>
      <sz val="10"/>
      <name val="Times"/>
      <family val="1"/>
    </font>
    <font>
      <b/>
      <sz val="8"/>
      <name val="Times"/>
      <family val="1"/>
    </font>
    <font>
      <b/>
      <sz val="12"/>
      <name val="Times"/>
      <family val="1"/>
    </font>
    <font>
      <sz val="9"/>
      <name val="Times"/>
      <family val="1"/>
    </font>
    <font>
      <sz val="11"/>
      <name val="Times"/>
      <family val="1"/>
    </font>
    <font>
      <b/>
      <sz val="11"/>
      <name val="Times"/>
      <family val="1"/>
    </font>
    <font>
      <b/>
      <u val="single"/>
      <sz val="10.5"/>
      <name val="Times"/>
      <family val="1"/>
    </font>
    <font>
      <b/>
      <sz val="10.5"/>
      <name val="Times"/>
      <family val="1"/>
    </font>
    <font>
      <i/>
      <sz val="10.5"/>
      <name val="Times"/>
      <family val="1"/>
    </font>
    <font>
      <sz val="10.5"/>
      <name val="Times"/>
      <family val="1"/>
    </font>
    <font>
      <i/>
      <sz val="9"/>
      <name val="Times"/>
      <family val="1"/>
    </font>
    <font>
      <u val="single"/>
      <sz val="10.5"/>
      <name val="Times"/>
      <family val="1"/>
    </font>
    <font>
      <b/>
      <i/>
      <sz val="10.5"/>
      <name val="Times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9"/>
      <color indexed="10"/>
      <name val="Times"/>
      <family val="1"/>
    </font>
    <font>
      <sz val="10"/>
      <color indexed="10"/>
      <name val="Times"/>
      <family val="1"/>
    </font>
    <font>
      <sz val="12"/>
      <color indexed="10"/>
      <name val="Times"/>
      <family val="1"/>
    </font>
    <font>
      <b/>
      <sz val="11"/>
      <name val="VNI-Times"/>
      <family val="0"/>
    </font>
    <font>
      <sz val="12"/>
      <name val="VNI-Times"/>
      <family val="0"/>
    </font>
    <font>
      <b/>
      <sz val="12"/>
      <color indexed="12"/>
      <name val="Times"/>
      <family val="1"/>
    </font>
    <font>
      <i/>
      <sz val="11"/>
      <name val="Times"/>
      <family val="1"/>
    </font>
    <font>
      <b/>
      <sz val="15"/>
      <name val="Times"/>
      <family val="1"/>
    </font>
    <font>
      <b/>
      <sz val="9"/>
      <color indexed="16"/>
      <name val="Times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"/>
      <family val="0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"/>
      <family val="1"/>
    </font>
    <font>
      <sz val="10"/>
      <color indexed="8"/>
      <name val="Times"/>
      <family val="1"/>
    </font>
    <font>
      <b/>
      <sz val="15"/>
      <color indexed="8"/>
      <name val="Times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1"/>
      <color indexed="8"/>
      <name val="Times New Roman"/>
      <family val="1"/>
    </font>
    <font>
      <sz val="12"/>
      <name val="Times New Roman"/>
      <family val="1"/>
    </font>
    <font>
      <b/>
      <sz val="10.5"/>
      <color indexed="12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name val="Times"/>
      <family val="1"/>
    </font>
    <font>
      <b/>
      <sz val="1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.0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color indexed="12"/>
      <name val=".VnTime"/>
      <family val="2"/>
    </font>
    <font>
      <b/>
      <sz val="9"/>
      <color indexed="12"/>
      <name val="Arial"/>
      <family val="2"/>
    </font>
    <font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12"/>
      <name val=".VnArial Narrow"/>
      <family val="2"/>
    </font>
    <font>
      <b/>
      <sz val="10.5"/>
      <color indexed="8"/>
      <name val="Times"/>
      <family val="1"/>
    </font>
    <font>
      <b/>
      <i/>
      <sz val="10.5"/>
      <color indexed="8"/>
      <name val="Times New Roman"/>
      <family val="1"/>
    </font>
    <font>
      <sz val="9.1"/>
      <color indexed="8"/>
      <name val="Times"/>
      <family val="1"/>
    </font>
    <font>
      <sz val="10"/>
      <name val="Times New Roman"/>
      <family val="1"/>
    </font>
    <font>
      <b/>
      <sz val="12.5"/>
      <name val="Times"/>
      <family val="1"/>
    </font>
    <font>
      <sz val="9"/>
      <color indexed="8"/>
      <name val="Times"/>
      <family val="1"/>
    </font>
    <font>
      <sz val="10.5"/>
      <color indexed="10"/>
      <name val="Times"/>
      <family val="0"/>
    </font>
    <font>
      <sz val="11"/>
      <name val="VNI-Times"/>
      <family val="0"/>
    </font>
    <font>
      <b/>
      <sz val="11"/>
      <color indexed="16"/>
      <name val="VNI-Times"/>
      <family val="0"/>
    </font>
    <font>
      <b/>
      <sz val="9"/>
      <name val="Times"/>
      <family val="0"/>
    </font>
    <font>
      <b/>
      <sz val="9"/>
      <color indexed="8"/>
      <name val="Times"/>
      <family val="0"/>
    </font>
    <font>
      <b/>
      <sz val="8"/>
      <color indexed="10"/>
      <name val="Times"/>
      <family val="1"/>
    </font>
    <font>
      <sz val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"/>
      <family val="1"/>
    </font>
    <font>
      <b/>
      <u val="single"/>
      <sz val="10.5"/>
      <color indexed="8"/>
      <name val="Times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"/>
      <family val="1"/>
    </font>
    <font>
      <b/>
      <sz val="9"/>
      <color theme="1"/>
      <name val="Times"/>
      <family val="0"/>
    </font>
    <font>
      <i/>
      <sz val="10"/>
      <color theme="1"/>
      <name val="Times"/>
      <family val="1"/>
    </font>
    <font>
      <sz val="10"/>
      <color theme="1"/>
      <name val="Times"/>
      <family val="1"/>
    </font>
    <font>
      <b/>
      <u val="single"/>
      <sz val="10.5"/>
      <color theme="1"/>
      <name val="Times"/>
      <family val="1"/>
    </font>
    <font>
      <sz val="10.5"/>
      <color theme="1"/>
      <name val="Times"/>
      <family val="1"/>
    </font>
    <font>
      <b/>
      <sz val="9"/>
      <color rgb="FFFF0000"/>
      <name val="Times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7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6" fillId="0" borderId="0" xfId="0" applyFont="1" applyAlignment="1">
      <alignment/>
    </xf>
    <xf numFmtId="37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NumberFormat="1" applyFont="1" applyAlignment="1">
      <alignment horizontal="left" indent="1"/>
    </xf>
    <xf numFmtId="16" fontId="13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indent="12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 indent="3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7" fontId="19" fillId="0" borderId="0" xfId="0" applyNumberFormat="1" applyFont="1" applyBorder="1" applyAlignment="1">
      <alignment/>
    </xf>
    <xf numFmtId="0" fontId="22" fillId="0" borderId="0" xfId="57" applyFont="1" applyBorder="1" applyAlignment="1">
      <alignment horizontal="center"/>
      <protection/>
    </xf>
    <xf numFmtId="0" fontId="22" fillId="0" borderId="0" xfId="57" applyFont="1">
      <alignment/>
      <protection/>
    </xf>
    <xf numFmtId="37" fontId="7" fillId="0" borderId="12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4" fontId="22" fillId="0" borderId="0" xfId="42" applyNumberFormat="1" applyFont="1" applyBorder="1" applyAlignment="1">
      <alignment/>
    </xf>
    <xf numFmtId="0" fontId="13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/>
    </xf>
    <xf numFmtId="37" fontId="13" fillId="0" borderId="0" xfId="0" applyNumberFormat="1" applyFont="1" applyAlignment="1">
      <alignment/>
    </xf>
    <xf numFmtId="0" fontId="3" fillId="0" borderId="0" xfId="0" applyFont="1" applyAlignment="1">
      <alignment/>
    </xf>
    <xf numFmtId="0" fontId="13" fillId="0" borderId="13" xfId="0" applyFont="1" applyBorder="1" applyAlignment="1">
      <alignment/>
    </xf>
    <xf numFmtId="37" fontId="7" fillId="0" borderId="14" xfId="0" applyNumberFormat="1" applyFont="1" applyBorder="1" applyAlignment="1">
      <alignment/>
    </xf>
    <xf numFmtId="0" fontId="13" fillId="0" borderId="0" xfId="0" applyFont="1" applyAlignment="1" quotePrefix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vertical="center"/>
    </xf>
    <xf numFmtId="174" fontId="30" fillId="0" borderId="0" xfId="42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174" fontId="7" fillId="0" borderId="0" xfId="42" applyNumberFormat="1" applyFont="1" applyAlignment="1">
      <alignment/>
    </xf>
    <xf numFmtId="174" fontId="2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174" fontId="2" fillId="0" borderId="0" xfId="42" applyNumberFormat="1" applyFont="1" applyAlignment="1">
      <alignment/>
    </xf>
    <xf numFmtId="0" fontId="12" fillId="0" borderId="0" xfId="0" applyFont="1" applyAlignment="1">
      <alignment horizontal="left" indent="1"/>
    </xf>
    <xf numFmtId="174" fontId="7" fillId="0" borderId="0" xfId="42" applyNumberFormat="1" applyFont="1" applyBorder="1" applyAlignment="1">
      <alignment/>
    </xf>
    <xf numFmtId="174" fontId="7" fillId="0" borderId="0" xfId="42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7" fontId="33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37" fontId="43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/>
    </xf>
    <xf numFmtId="37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174" fontId="29" fillId="0" borderId="17" xfId="42" applyNumberFormat="1" applyFont="1" applyBorder="1" applyAlignment="1">
      <alignment/>
    </xf>
    <xf numFmtId="37" fontId="29" fillId="0" borderId="17" xfId="0" applyNumberFormat="1" applyFont="1" applyBorder="1" applyAlignment="1">
      <alignment/>
    </xf>
    <xf numFmtId="174" fontId="43" fillId="0" borderId="17" xfId="42" applyNumberFormat="1" applyFont="1" applyBorder="1" applyAlignment="1">
      <alignment/>
    </xf>
    <xf numFmtId="174" fontId="44" fillId="0" borderId="17" xfId="42" applyNumberFormat="1" applyFont="1" applyBorder="1" applyAlignment="1">
      <alignment/>
    </xf>
    <xf numFmtId="37" fontId="45" fillId="0" borderId="17" xfId="0" applyNumberFormat="1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37" fontId="32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/>
    </xf>
    <xf numFmtId="174" fontId="32" fillId="0" borderId="18" xfId="42" applyNumberFormat="1" applyFont="1" applyBorder="1" applyAlignment="1">
      <alignment/>
    </xf>
    <xf numFmtId="0" fontId="34" fillId="0" borderId="0" xfId="0" applyFont="1" applyFill="1" applyAlignment="1">
      <alignment horizontal="center" vertical="center"/>
    </xf>
    <xf numFmtId="37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37" fontId="46" fillId="0" borderId="0" xfId="0" applyNumberFormat="1" applyFont="1" applyAlignment="1">
      <alignment vertical="center"/>
    </xf>
    <xf numFmtId="37" fontId="43" fillId="0" borderId="15" xfId="0" applyNumberFormat="1" applyFont="1" applyBorder="1" applyAlignment="1">
      <alignment horizontal="center"/>
    </xf>
    <xf numFmtId="37" fontId="49" fillId="0" borderId="0" xfId="0" applyNumberFormat="1" applyFont="1" applyAlignment="1">
      <alignment vertical="center"/>
    </xf>
    <xf numFmtId="0" fontId="34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left" indent="1"/>
    </xf>
    <xf numFmtId="37" fontId="51" fillId="0" borderId="19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indent="1"/>
    </xf>
    <xf numFmtId="0" fontId="50" fillId="0" borderId="20" xfId="0" applyFont="1" applyBorder="1" applyAlignment="1">
      <alignment horizontal="left" indent="1"/>
    </xf>
    <xf numFmtId="37" fontId="51" fillId="0" borderId="21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30" fillId="0" borderId="0" xfId="0" applyFont="1" applyAlignment="1">
      <alignment/>
    </xf>
    <xf numFmtId="0" fontId="36" fillId="0" borderId="0" xfId="0" applyFont="1" applyAlignment="1">
      <alignment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54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174" fontId="29" fillId="0" borderId="22" xfId="42" applyNumberFormat="1" applyFont="1" applyBorder="1" applyAlignment="1">
      <alignment/>
    </xf>
    <xf numFmtId="0" fontId="12" fillId="0" borderId="17" xfId="0" applyFont="1" applyBorder="1" applyAlignment="1">
      <alignment horizontal="left" indent="2"/>
    </xf>
    <xf numFmtId="0" fontId="13" fillId="0" borderId="15" xfId="0" applyFont="1" applyBorder="1" applyAlignment="1">
      <alignment/>
    </xf>
    <xf numFmtId="174" fontId="29" fillId="0" borderId="15" xfId="42" applyNumberFormat="1" applyFont="1" applyBorder="1" applyAlignment="1">
      <alignment/>
    </xf>
    <xf numFmtId="0" fontId="37" fillId="0" borderId="0" xfId="0" applyFont="1" applyAlignment="1">
      <alignment/>
    </xf>
    <xf numFmtId="0" fontId="57" fillId="0" borderId="0" xfId="0" applyFont="1" applyAlignment="1">
      <alignment vertical="center"/>
    </xf>
    <xf numFmtId="0" fontId="48" fillId="0" borderId="17" xfId="0" applyFont="1" applyBorder="1" applyAlignment="1">
      <alignment/>
    </xf>
    <xf numFmtId="0" fontId="35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48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174" fontId="43" fillId="0" borderId="15" xfId="42" applyNumberFormat="1" applyFont="1" applyBorder="1" applyAlignment="1">
      <alignment/>
    </xf>
    <xf numFmtId="0" fontId="60" fillId="0" borderId="0" xfId="0" applyFont="1" applyBorder="1" applyAlignment="1">
      <alignment vertical="center"/>
    </xf>
    <xf numFmtId="37" fontId="61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61" fillId="0" borderId="0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 horizontal="right" vertical="center"/>
    </xf>
    <xf numFmtId="0" fontId="31" fillId="0" borderId="23" xfId="0" applyFont="1" applyBorder="1" applyAlignment="1">
      <alignment vertical="center"/>
    </xf>
    <xf numFmtId="0" fontId="1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31" fillId="0" borderId="23" xfId="0" applyFont="1" applyBorder="1" applyAlignment="1">
      <alignment horizontal="right" vertical="center"/>
    </xf>
    <xf numFmtId="0" fontId="5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65" fillId="0" borderId="0" xfId="0" applyFont="1" applyAlignment="1">
      <alignment/>
    </xf>
    <xf numFmtId="0" fontId="5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22" fillId="0" borderId="0" xfId="57" applyNumberFormat="1" applyFont="1">
      <alignment/>
      <protection/>
    </xf>
    <xf numFmtId="174" fontId="116" fillId="0" borderId="0" xfId="42" applyNumberFormat="1" applyFont="1" applyBorder="1" applyAlignment="1">
      <alignment/>
    </xf>
    <xf numFmtId="0" fontId="31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38" fillId="0" borderId="0" xfId="0" applyFont="1" applyAlignment="1">
      <alignment/>
    </xf>
    <xf numFmtId="0" fontId="34" fillId="0" borderId="17" xfId="0" applyFont="1" applyBorder="1" applyAlignment="1">
      <alignment horizontal="left"/>
    </xf>
    <xf numFmtId="37" fontId="32" fillId="0" borderId="17" xfId="0" applyNumberFormat="1" applyFont="1" applyBorder="1" applyAlignment="1">
      <alignment horizontal="center"/>
    </xf>
    <xf numFmtId="174" fontId="32" fillId="0" borderId="17" xfId="42" applyNumberFormat="1" applyFont="1" applyBorder="1" applyAlignment="1">
      <alignment/>
    </xf>
    <xf numFmtId="0" fontId="67" fillId="0" borderId="17" xfId="0" applyFont="1" applyBorder="1" applyAlignment="1">
      <alignment horizontal="left"/>
    </xf>
    <xf numFmtId="37" fontId="44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 vertical="center"/>
    </xf>
    <xf numFmtId="37" fontId="68" fillId="0" borderId="0" xfId="0" applyNumberFormat="1" applyFont="1" applyBorder="1" applyAlignment="1">
      <alignment vertical="center"/>
    </xf>
    <xf numFmtId="37" fontId="29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7" fontId="30" fillId="0" borderId="17" xfId="0" applyNumberFormat="1" applyFont="1" applyBorder="1" applyAlignment="1">
      <alignment/>
    </xf>
    <xf numFmtId="37" fontId="30" fillId="0" borderId="15" xfId="0" applyNumberFormat="1" applyFont="1" applyBorder="1" applyAlignment="1">
      <alignment/>
    </xf>
    <xf numFmtId="0" fontId="51" fillId="0" borderId="17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37" fontId="29" fillId="0" borderId="15" xfId="0" applyNumberFormat="1" applyFont="1" applyBorder="1" applyAlignment="1">
      <alignment horizontal="center"/>
    </xf>
    <xf numFmtId="37" fontId="32" fillId="0" borderId="18" xfId="0" applyNumberFormat="1" applyFont="1" applyBorder="1" applyAlignment="1">
      <alignment/>
    </xf>
    <xf numFmtId="0" fontId="37" fillId="0" borderId="17" xfId="0" applyFont="1" applyBorder="1" applyAlignment="1">
      <alignment horizontal="center" vertical="center"/>
    </xf>
    <xf numFmtId="37" fontId="37" fillId="0" borderId="17" xfId="0" applyNumberFormat="1" applyFont="1" applyBorder="1" applyAlignment="1">
      <alignment vertical="center"/>
    </xf>
    <xf numFmtId="0" fontId="69" fillId="0" borderId="1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37" fontId="37" fillId="0" borderId="15" xfId="0" applyNumberFormat="1" applyFont="1" applyBorder="1" applyAlignment="1">
      <alignment vertical="center"/>
    </xf>
    <xf numFmtId="37" fontId="6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" fillId="0" borderId="16" xfId="0" applyFont="1" applyBorder="1" applyAlignment="1">
      <alignment/>
    </xf>
    <xf numFmtId="182" fontId="2" fillId="0" borderId="22" xfId="0" applyNumberFormat="1" applyFont="1" applyBorder="1" applyAlignment="1">
      <alignment horizontal="center"/>
    </xf>
    <xf numFmtId="182" fontId="2" fillId="0" borderId="17" xfId="0" applyNumberFormat="1" applyFont="1" applyBorder="1" applyAlignment="1" quotePrefix="1">
      <alignment horizontal="center"/>
    </xf>
    <xf numFmtId="182" fontId="2" fillId="0" borderId="17" xfId="0" applyNumberFormat="1" applyFont="1" applyBorder="1" applyAlignment="1">
      <alignment horizontal="center"/>
    </xf>
    <xf numFmtId="182" fontId="2" fillId="0" borderId="15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51" fillId="0" borderId="15" xfId="0" applyFont="1" applyBorder="1" applyAlignment="1">
      <alignment horizontal="center" vertical="center"/>
    </xf>
    <xf numFmtId="37" fontId="37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117" fillId="0" borderId="25" xfId="42" applyNumberFormat="1" applyFont="1" applyBorder="1" applyAlignment="1">
      <alignment horizontal="center"/>
    </xf>
    <xf numFmtId="174" fontId="27" fillId="0" borderId="0" xfId="42" applyNumberFormat="1" applyFont="1" applyBorder="1" applyAlignment="1">
      <alignment horizontal="center"/>
    </xf>
    <xf numFmtId="0" fontId="7" fillId="0" borderId="0" xfId="0" applyFont="1" applyAlignment="1">
      <alignment/>
    </xf>
    <xf numFmtId="37" fontId="7" fillId="0" borderId="26" xfId="0" applyNumberFormat="1" applyFont="1" applyBorder="1" applyAlignment="1">
      <alignment/>
    </xf>
    <xf numFmtId="174" fontId="116" fillId="0" borderId="27" xfId="42" applyNumberFormat="1" applyFont="1" applyBorder="1" applyAlignment="1">
      <alignment/>
    </xf>
    <xf numFmtId="174" fontId="116" fillId="0" borderId="11" xfId="42" applyNumberFormat="1" applyFont="1" applyBorder="1" applyAlignment="1">
      <alignment/>
    </xf>
    <xf numFmtId="174" fontId="116" fillId="0" borderId="28" xfId="42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37" fontId="116" fillId="0" borderId="11" xfId="0" applyNumberFormat="1" applyFont="1" applyBorder="1" applyAlignment="1">
      <alignment/>
    </xf>
    <xf numFmtId="37" fontId="116" fillId="0" borderId="27" xfId="0" applyNumberFormat="1" applyFont="1" applyBorder="1" applyAlignment="1">
      <alignment/>
    </xf>
    <xf numFmtId="37" fontId="116" fillId="0" borderId="28" xfId="0" applyNumberFormat="1" applyFont="1" applyBorder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174" fontId="119" fillId="0" borderId="0" xfId="42" applyNumberFormat="1" applyFont="1" applyAlignment="1">
      <alignment/>
    </xf>
    <xf numFmtId="37" fontId="7" fillId="0" borderId="10" xfId="0" applyNumberFormat="1" applyFont="1" applyBorder="1" applyAlignment="1">
      <alignment horizontal="right"/>
    </xf>
    <xf numFmtId="37" fontId="7" fillId="0" borderId="14" xfId="0" applyNumberFormat="1" applyFont="1" applyBorder="1" applyAlignment="1">
      <alignment horizontal="right"/>
    </xf>
    <xf numFmtId="37" fontId="7" fillId="0" borderId="26" xfId="0" applyNumberFormat="1" applyFont="1" applyBorder="1" applyAlignment="1">
      <alignment horizontal="right"/>
    </xf>
    <xf numFmtId="174" fontId="7" fillId="0" borderId="27" xfId="42" applyNumberFormat="1" applyFont="1" applyBorder="1" applyAlignment="1">
      <alignment horizontal="right"/>
    </xf>
    <xf numFmtId="174" fontId="7" fillId="0" borderId="11" xfId="42" applyNumberFormat="1" applyFont="1" applyBorder="1" applyAlignment="1">
      <alignment horizontal="right"/>
    </xf>
    <xf numFmtId="37" fontId="7" fillId="0" borderId="27" xfId="0" applyNumberFormat="1" applyFont="1" applyBorder="1" applyAlignment="1">
      <alignment horizontal="right"/>
    </xf>
    <xf numFmtId="37" fontId="7" fillId="0" borderId="28" xfId="0" applyNumberFormat="1" applyFont="1" applyBorder="1" applyAlignment="1">
      <alignment horizontal="right"/>
    </xf>
    <xf numFmtId="174" fontId="7" fillId="0" borderId="28" xfId="42" applyNumberFormat="1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37" fontId="71" fillId="0" borderId="28" xfId="0" applyNumberFormat="1" applyFont="1" applyBorder="1" applyAlignment="1">
      <alignment horizontal="right"/>
    </xf>
    <xf numFmtId="174" fontId="7" fillId="0" borderId="29" xfId="42" applyNumberFormat="1" applyFont="1" applyBorder="1" applyAlignment="1">
      <alignment horizontal="right"/>
    </xf>
    <xf numFmtId="174" fontId="7" fillId="0" borderId="13" xfId="42" applyNumberFormat="1" applyFont="1" applyBorder="1" applyAlignment="1">
      <alignment horizontal="right"/>
    </xf>
    <xf numFmtId="174" fontId="7" fillId="0" borderId="30" xfId="42" applyNumberFormat="1" applyFont="1" applyBorder="1" applyAlignment="1">
      <alignment horizontal="right"/>
    </xf>
    <xf numFmtId="174" fontId="7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73" fillId="0" borderId="0" xfId="57" applyFont="1" applyBorder="1">
      <alignment/>
      <protection/>
    </xf>
    <xf numFmtId="0" fontId="73" fillId="0" borderId="0" xfId="57" applyFont="1">
      <alignment/>
      <protection/>
    </xf>
    <xf numFmtId="0" fontId="73" fillId="0" borderId="0" xfId="57" applyFont="1" applyBorder="1" applyAlignment="1">
      <alignment horizontal="center" vertical="center"/>
      <protection/>
    </xf>
    <xf numFmtId="0" fontId="73" fillId="0" borderId="0" xfId="57" applyFont="1" applyBorder="1" applyAlignment="1">
      <alignment horizontal="justify" vertical="center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73" fillId="0" borderId="12" xfId="57" applyFont="1" applyBorder="1" applyAlignment="1">
      <alignment horizontal="right"/>
      <protection/>
    </xf>
    <xf numFmtId="178" fontId="7" fillId="0" borderId="32" xfId="0" applyNumberFormat="1" applyFont="1" applyBorder="1" applyAlignment="1">
      <alignment horizontal="center"/>
    </xf>
    <xf numFmtId="174" fontId="7" fillId="0" borderId="33" xfId="42" applyNumberFormat="1" applyFont="1" applyBorder="1" applyAlignment="1">
      <alignment horizontal="center"/>
    </xf>
    <xf numFmtId="9" fontId="73" fillId="0" borderId="34" xfId="57" applyNumberFormat="1" applyFont="1" applyBorder="1" applyAlignment="1">
      <alignment horizontal="center"/>
      <protection/>
    </xf>
    <xf numFmtId="174" fontId="7" fillId="0" borderId="35" xfId="42" applyNumberFormat="1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73" fillId="0" borderId="36" xfId="57" applyFont="1" applyBorder="1" applyAlignment="1">
      <alignment horizontal="right"/>
      <protection/>
    </xf>
    <xf numFmtId="0" fontId="73" fillId="0" borderId="36" xfId="57" applyFont="1" applyBorder="1">
      <alignment/>
      <protection/>
    </xf>
    <xf numFmtId="178" fontId="7" fillId="0" borderId="11" xfId="0" applyNumberFormat="1" applyFont="1" applyBorder="1" applyAlignment="1">
      <alignment horizontal="center"/>
    </xf>
    <xf numFmtId="174" fontId="7" fillId="0" borderId="36" xfId="42" applyNumberFormat="1" applyFont="1" applyBorder="1" applyAlignment="1">
      <alignment horizontal="center"/>
    </xf>
    <xf numFmtId="9" fontId="73" fillId="0" borderId="27" xfId="57" applyNumberFormat="1" applyFont="1" applyBorder="1" applyAlignment="1">
      <alignment horizontal="center"/>
      <protection/>
    </xf>
    <xf numFmtId="174" fontId="7" fillId="0" borderId="28" xfId="42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0" fontId="73" fillId="0" borderId="0" xfId="57" applyFont="1" applyBorder="1" applyAlignment="1">
      <alignment horizontal="right"/>
      <protection/>
    </xf>
    <xf numFmtId="39" fontId="7" fillId="0" borderId="17" xfId="0" applyNumberFormat="1" applyFont="1" applyBorder="1" applyAlignment="1">
      <alignment horizontal="center"/>
    </xf>
    <xf numFmtId="174" fontId="7" fillId="0" borderId="13" xfId="42" applyNumberFormat="1" applyFont="1" applyBorder="1" applyAlignment="1">
      <alignment horizontal="center"/>
    </xf>
    <xf numFmtId="9" fontId="73" fillId="0" borderId="12" xfId="57" applyNumberFormat="1" applyFont="1" applyBorder="1" applyAlignment="1">
      <alignment horizontal="center"/>
      <protection/>
    </xf>
    <xf numFmtId="174" fontId="7" fillId="0" borderId="30" xfId="42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174" fontId="74" fillId="0" borderId="18" xfId="42" applyNumberFormat="1" applyFont="1" applyBorder="1" applyAlignment="1">
      <alignment/>
    </xf>
    <xf numFmtId="174" fontId="74" fillId="0" borderId="37" xfId="42" applyNumberFormat="1" applyFont="1" applyBorder="1" applyAlignment="1">
      <alignment/>
    </xf>
    <xf numFmtId="174" fontId="7" fillId="0" borderId="11" xfId="42" applyNumberFormat="1" applyFont="1" applyBorder="1" applyAlignment="1">
      <alignment horizontal="center"/>
    </xf>
    <xf numFmtId="174" fontId="7" fillId="0" borderId="10" xfId="42" applyNumberFormat="1" applyFont="1" applyBorder="1" applyAlignment="1">
      <alignment horizontal="center"/>
    </xf>
    <xf numFmtId="37" fontId="7" fillId="0" borderId="35" xfId="0" applyNumberFormat="1" applyFont="1" applyBorder="1" applyAlignment="1">
      <alignment/>
    </xf>
    <xf numFmtId="37" fontId="7" fillId="0" borderId="28" xfId="0" applyNumberFormat="1" applyFont="1" applyBorder="1" applyAlignment="1">
      <alignment/>
    </xf>
    <xf numFmtId="174" fontId="116" fillId="0" borderId="11" xfId="42" applyNumberFormat="1" applyFont="1" applyBorder="1" applyAlignment="1">
      <alignment horizontal="center"/>
    </xf>
    <xf numFmtId="174" fontId="7" fillId="0" borderId="17" xfId="42" applyNumberFormat="1" applyFont="1" applyBorder="1" applyAlignment="1">
      <alignment horizontal="center"/>
    </xf>
    <xf numFmtId="37" fontId="7" fillId="0" borderId="19" xfId="0" applyNumberFormat="1" applyFont="1" applyBorder="1" applyAlignment="1">
      <alignment/>
    </xf>
    <xf numFmtId="0" fontId="13" fillId="0" borderId="38" xfId="0" applyFont="1" applyBorder="1" applyAlignment="1">
      <alignment horizontal="left"/>
    </xf>
    <xf numFmtId="0" fontId="73" fillId="0" borderId="39" xfId="57" applyFont="1" applyBorder="1" applyAlignment="1">
      <alignment horizontal="right"/>
      <protection/>
    </xf>
    <xf numFmtId="0" fontId="73" fillId="0" borderId="39" xfId="57" applyFont="1" applyBorder="1">
      <alignment/>
      <protection/>
    </xf>
    <xf numFmtId="174" fontId="7" fillId="0" borderId="22" xfId="42" applyNumberFormat="1" applyFont="1" applyBorder="1" applyAlignment="1">
      <alignment horizontal="center"/>
    </xf>
    <xf numFmtId="9" fontId="73" fillId="0" borderId="38" xfId="57" applyNumberFormat="1" applyFont="1" applyBorder="1" applyAlignment="1">
      <alignment horizontal="center"/>
      <protection/>
    </xf>
    <xf numFmtId="37" fontId="7" fillId="0" borderId="40" xfId="0" applyNumberFormat="1" applyFont="1" applyBorder="1" applyAlignment="1">
      <alignment/>
    </xf>
    <xf numFmtId="0" fontId="13" fillId="0" borderId="29" xfId="0" applyFont="1" applyBorder="1" applyAlignment="1">
      <alignment horizontal="left"/>
    </xf>
    <xf numFmtId="0" fontId="73" fillId="0" borderId="41" xfId="57" applyFont="1" applyBorder="1" applyAlignment="1">
      <alignment horizontal="right"/>
      <protection/>
    </xf>
    <xf numFmtId="0" fontId="73" fillId="0" borderId="41" xfId="57" applyFont="1" applyBorder="1">
      <alignment/>
      <protection/>
    </xf>
    <xf numFmtId="9" fontId="73" fillId="0" borderId="29" xfId="57" applyNumberFormat="1" applyFont="1" applyBorder="1" applyAlignment="1">
      <alignment horizontal="center"/>
      <protection/>
    </xf>
    <xf numFmtId="37" fontId="7" fillId="0" borderId="30" xfId="0" applyNumberFormat="1" applyFont="1" applyBorder="1" applyAlignment="1">
      <alignment/>
    </xf>
    <xf numFmtId="37" fontId="71" fillId="0" borderId="0" xfId="0" applyNumberFormat="1" applyFont="1" applyBorder="1" applyAlignment="1">
      <alignment/>
    </xf>
    <xf numFmtId="174" fontId="71" fillId="0" borderId="0" xfId="42" applyNumberFormat="1" applyFont="1" applyBorder="1" applyAlignment="1">
      <alignment/>
    </xf>
    <xf numFmtId="174" fontId="22" fillId="0" borderId="0" xfId="42" applyNumberFormat="1" applyFont="1" applyAlignment="1">
      <alignment/>
    </xf>
    <xf numFmtId="0" fontId="4" fillId="0" borderId="0" xfId="0" applyFont="1" applyAlignment="1">
      <alignment horizontal="left" indent="1"/>
    </xf>
    <xf numFmtId="37" fontId="5" fillId="0" borderId="0" xfId="0" applyNumberFormat="1" applyFont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11" fillId="0" borderId="31" xfId="0" applyFont="1" applyBorder="1" applyAlignment="1">
      <alignment vertical="center" wrapText="1"/>
    </xf>
    <xf numFmtId="0" fontId="54" fillId="0" borderId="18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37" fontId="75" fillId="0" borderId="11" xfId="0" applyNumberFormat="1" applyFont="1" applyBorder="1" applyAlignment="1">
      <alignment/>
    </xf>
    <xf numFmtId="174" fontId="75" fillId="0" borderId="11" xfId="42" applyNumberFormat="1" applyFont="1" applyBorder="1" applyAlignment="1">
      <alignment/>
    </xf>
    <xf numFmtId="37" fontId="75" fillId="0" borderId="36" xfId="0" applyNumberFormat="1" applyFont="1" applyBorder="1" applyAlignment="1">
      <alignment/>
    </xf>
    <xf numFmtId="37" fontId="76" fillId="0" borderId="28" xfId="0" applyNumberFormat="1" applyFont="1" applyBorder="1" applyAlignment="1">
      <alignment/>
    </xf>
    <xf numFmtId="0" fontId="11" fillId="0" borderId="11" xfId="0" applyFont="1" applyBorder="1" applyAlignment="1">
      <alignment/>
    </xf>
    <xf numFmtId="174" fontId="75" fillId="0" borderId="27" xfId="42" applyNumberFormat="1" applyFont="1" applyBorder="1" applyAlignment="1">
      <alignment/>
    </xf>
    <xf numFmtId="174" fontId="75" fillId="0" borderId="36" xfId="42" applyNumberFormat="1" applyFont="1" applyBorder="1" applyAlignment="1">
      <alignment/>
    </xf>
    <xf numFmtId="174" fontId="75" fillId="0" borderId="28" xfId="42" applyNumberFormat="1" applyFont="1" applyBorder="1" applyAlignment="1">
      <alignment/>
    </xf>
    <xf numFmtId="0" fontId="13" fillId="0" borderId="11" xfId="0" applyFont="1" applyBorder="1" applyAlignment="1">
      <alignment horizontal="left"/>
    </xf>
    <xf numFmtId="174" fontId="7" fillId="0" borderId="27" xfId="42" applyNumberFormat="1" applyFont="1" applyBorder="1" applyAlignment="1">
      <alignment/>
    </xf>
    <xf numFmtId="174" fontId="7" fillId="0" borderId="11" xfId="42" applyNumberFormat="1" applyFont="1" applyBorder="1" applyAlignment="1">
      <alignment/>
    </xf>
    <xf numFmtId="174" fontId="7" fillId="0" borderId="28" xfId="42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7" fontId="71" fillId="0" borderId="0" xfId="0" applyNumberFormat="1" applyFont="1" applyAlignment="1">
      <alignment/>
    </xf>
    <xf numFmtId="174" fontId="27" fillId="0" borderId="0" xfId="42" applyNumberFormat="1" applyFont="1" applyBorder="1" applyAlignment="1">
      <alignment/>
    </xf>
    <xf numFmtId="37" fontId="27" fillId="0" borderId="0" xfId="0" applyNumberFormat="1" applyFont="1" applyAlignment="1">
      <alignment horizontal="left" indent="2"/>
    </xf>
    <xf numFmtId="37" fontId="7" fillId="0" borderId="0" xfId="0" applyNumberFormat="1" applyFont="1" applyAlignment="1">
      <alignment horizontal="left" indent="2"/>
    </xf>
    <xf numFmtId="37" fontId="77" fillId="0" borderId="0" xfId="0" applyNumberFormat="1" applyFont="1" applyAlignment="1">
      <alignment/>
    </xf>
    <xf numFmtId="174" fontId="78" fillId="0" borderId="0" xfId="0" applyNumberFormat="1" applyFont="1" applyAlignment="1">
      <alignment/>
    </xf>
    <xf numFmtId="10" fontId="27" fillId="0" borderId="0" xfId="6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9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4" fontId="20" fillId="0" borderId="0" xfId="0" applyNumberFormat="1" applyFont="1" applyAlignment="1">
      <alignment/>
    </xf>
    <xf numFmtId="174" fontId="25" fillId="0" borderId="0" xfId="0" applyNumberFormat="1" applyFont="1" applyAlignment="1">
      <alignment horizontal="center"/>
    </xf>
    <xf numFmtId="0" fontId="120" fillId="0" borderId="0" xfId="0" applyFont="1" applyAlignment="1">
      <alignment horizontal="right"/>
    </xf>
    <xf numFmtId="0" fontId="121" fillId="0" borderId="0" xfId="0" applyFont="1" applyAlignment="1">
      <alignment vertical="center"/>
    </xf>
    <xf numFmtId="39" fontId="116" fillId="0" borderId="0" xfId="0" applyNumberFormat="1" applyFont="1" applyAlignment="1">
      <alignment vertical="center"/>
    </xf>
    <xf numFmtId="174" fontId="65" fillId="0" borderId="0" xfId="42" applyNumberFormat="1" applyFont="1" applyAlignment="1">
      <alignment/>
    </xf>
    <xf numFmtId="186" fontId="65" fillId="0" borderId="0" xfId="42" applyNumberFormat="1" applyFont="1" applyAlignment="1">
      <alignment/>
    </xf>
    <xf numFmtId="174" fontId="117" fillId="0" borderId="37" xfId="42" applyNumberFormat="1" applyFont="1" applyBorder="1" applyAlignment="1">
      <alignment horizontal="center"/>
    </xf>
    <xf numFmtId="174" fontId="117" fillId="0" borderId="18" xfId="42" applyNumberFormat="1" applyFont="1" applyBorder="1" applyAlignment="1">
      <alignment horizontal="center"/>
    </xf>
    <xf numFmtId="0" fontId="13" fillId="0" borderId="22" xfId="0" applyFont="1" applyBorder="1" applyAlignment="1">
      <alignment/>
    </xf>
    <xf numFmtId="174" fontId="7" fillId="0" borderId="40" xfId="42" applyNumberFormat="1" applyFont="1" applyBorder="1" applyAlignment="1">
      <alignment/>
    </xf>
    <xf numFmtId="174" fontId="75" fillId="0" borderId="24" xfId="42" applyNumberFormat="1" applyFont="1" applyBorder="1" applyAlignment="1">
      <alignment/>
    </xf>
    <xf numFmtId="174" fontId="7" fillId="0" borderId="39" xfId="42" applyNumberFormat="1" applyFont="1" applyBorder="1" applyAlignment="1">
      <alignment horizontal="center"/>
    </xf>
    <xf numFmtId="174" fontId="122" fillId="0" borderId="37" xfId="42" applyNumberFormat="1" applyFont="1" applyBorder="1" applyAlignment="1">
      <alignment/>
    </xf>
    <xf numFmtId="37" fontId="20" fillId="0" borderId="0" xfId="0" applyNumberFormat="1" applyFont="1" applyAlignment="1">
      <alignment/>
    </xf>
    <xf numFmtId="174" fontId="116" fillId="0" borderId="13" xfId="42" applyNumberFormat="1" applyFont="1" applyBorder="1" applyAlignment="1">
      <alignment/>
    </xf>
    <xf numFmtId="174" fontId="116" fillId="0" borderId="29" xfId="42" applyNumberFormat="1" applyFont="1" applyBorder="1" applyAlignment="1">
      <alignment/>
    </xf>
    <xf numFmtId="174" fontId="116" fillId="0" borderId="30" xfId="42" applyNumberFormat="1" applyFont="1" applyBorder="1" applyAlignment="1">
      <alignment/>
    </xf>
    <xf numFmtId="174" fontId="39" fillId="0" borderId="0" xfId="0" applyNumberFormat="1" applyFont="1" applyAlignment="1">
      <alignment/>
    </xf>
    <xf numFmtId="174" fontId="117" fillId="0" borderId="24" xfId="42" applyNumberFormat="1" applyFont="1" applyBorder="1" applyAlignment="1">
      <alignment horizontal="center"/>
    </xf>
    <xf numFmtId="37" fontId="117" fillId="0" borderId="18" xfId="0" applyNumberFormat="1" applyFont="1" applyBorder="1" applyAlignment="1">
      <alignment/>
    </xf>
    <xf numFmtId="37" fontId="117" fillId="0" borderId="24" xfId="0" applyNumberFormat="1" applyFont="1" applyBorder="1" applyAlignment="1">
      <alignment/>
    </xf>
    <xf numFmtId="37" fontId="117" fillId="0" borderId="37" xfId="0" applyNumberFormat="1" applyFont="1" applyBorder="1" applyAlignment="1">
      <alignment/>
    </xf>
    <xf numFmtId="174" fontId="4" fillId="0" borderId="16" xfId="42" applyNumberFormat="1" applyFont="1" applyBorder="1" applyAlignment="1">
      <alignment/>
    </xf>
    <xf numFmtId="174" fontId="3" fillId="0" borderId="0" xfId="0" applyNumberFormat="1" applyFont="1" applyAlignment="1">
      <alignment/>
    </xf>
    <xf numFmtId="174" fontId="3" fillId="0" borderId="0" xfId="42" applyNumberFormat="1" applyFont="1" applyAlignment="1">
      <alignment/>
    </xf>
    <xf numFmtId="174" fontId="116" fillId="0" borderId="0" xfId="42" applyNumberFormat="1" applyFont="1" applyBorder="1" applyAlignment="1">
      <alignment/>
    </xf>
    <xf numFmtId="37" fontId="117" fillId="0" borderId="11" xfId="0" applyNumberFormat="1" applyFont="1" applyBorder="1" applyAlignment="1">
      <alignment/>
    </xf>
    <xf numFmtId="174" fontId="29" fillId="0" borderId="12" xfId="42" applyNumberFormat="1" applyFont="1" applyBorder="1" applyAlignment="1">
      <alignment/>
    </xf>
    <xf numFmtId="174" fontId="29" fillId="0" borderId="0" xfId="42" applyNumberFormat="1" applyFont="1" applyBorder="1" applyAlignment="1">
      <alignment/>
    </xf>
    <xf numFmtId="174" fontId="117" fillId="0" borderId="25" xfId="42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6" fillId="34" borderId="0" xfId="0" applyFont="1" applyFill="1" applyAlignment="1">
      <alignment/>
    </xf>
    <xf numFmtId="174" fontId="117" fillId="0" borderId="0" xfId="42" applyNumberFormat="1" applyFont="1" applyBorder="1" applyAlignment="1">
      <alignment horizontal="center"/>
    </xf>
    <xf numFmtId="43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186" fontId="3" fillId="0" borderId="0" xfId="0" applyNumberFormat="1" applyFont="1" applyAlignment="1">
      <alignment/>
    </xf>
    <xf numFmtId="174" fontId="123" fillId="0" borderId="17" xfId="42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2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com Q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3238500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3190875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2933700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_2012\KQK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H_CD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QI"/>
      <sheetName val="QII"/>
      <sheetName val="QII C.T lam"/>
      <sheetName val="QIII"/>
      <sheetName val="QIV"/>
      <sheetName val="2010"/>
      <sheetName val="Số liệu sau ĐC"/>
      <sheetName val="~         "/>
      <sheetName val="Sheet1"/>
    </sheetNames>
    <sheetDataSet>
      <sheetData sheetId="0">
        <row r="26">
          <cell r="G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48">
      <selection activeCell="D56" sqref="D56"/>
    </sheetView>
  </sheetViews>
  <sheetFormatPr defaultColWidth="8.796875" defaultRowHeight="15"/>
  <cols>
    <col min="1" max="1" width="40.5" style="0" customWidth="1"/>
    <col min="2" max="3" width="6.59765625" style="0" customWidth="1"/>
    <col min="4" max="5" width="15.59765625" style="0" customWidth="1"/>
    <col min="6" max="6" width="12.59765625" style="0" bestFit="1" customWidth="1"/>
    <col min="7" max="7" width="14.09765625" style="0" customWidth="1"/>
  </cols>
  <sheetData>
    <row r="1" spans="1:6" ht="16.5" customHeight="1">
      <c r="A1" s="154"/>
      <c r="B1" s="78"/>
      <c r="C1" s="78"/>
      <c r="D1" s="371" t="s">
        <v>390</v>
      </c>
      <c r="E1" s="371"/>
      <c r="F1" s="3"/>
    </row>
    <row r="2" spans="1:6" ht="16.5" customHeight="1">
      <c r="A2" s="161"/>
      <c r="B2" s="78"/>
      <c r="C2" s="78"/>
      <c r="D2" s="372" t="s">
        <v>391</v>
      </c>
      <c r="E2" s="372"/>
      <c r="F2" s="3"/>
    </row>
    <row r="3" spans="1:6" ht="16.5" customHeight="1">
      <c r="A3" s="161"/>
      <c r="B3" s="162"/>
      <c r="C3" s="162"/>
      <c r="D3" s="373" t="s">
        <v>392</v>
      </c>
      <c r="E3" s="373"/>
      <c r="F3" s="3"/>
    </row>
    <row r="4" spans="1:6" ht="15" customHeight="1">
      <c r="A4" s="164"/>
      <c r="B4" s="162"/>
      <c r="C4" s="162"/>
      <c r="D4" s="165"/>
      <c r="E4" s="166"/>
      <c r="F4" s="3"/>
    </row>
    <row r="5" spans="1:6" ht="24.75" customHeight="1">
      <c r="A5" s="374" t="s">
        <v>393</v>
      </c>
      <c r="B5" s="374"/>
      <c r="C5" s="374"/>
      <c r="D5" s="374"/>
      <c r="E5" s="374"/>
      <c r="F5" s="3"/>
    </row>
    <row r="6" spans="1:6" ht="17.25" customHeight="1">
      <c r="A6" s="368" t="s">
        <v>678</v>
      </c>
      <c r="B6" s="368"/>
      <c r="C6" s="368"/>
      <c r="D6" s="368"/>
      <c r="E6" s="368"/>
      <c r="F6" s="3"/>
    </row>
    <row r="7" spans="1:6" ht="15.75" customHeight="1">
      <c r="A7" s="79"/>
      <c r="B7" s="79"/>
      <c r="C7" s="79"/>
      <c r="D7" s="79"/>
      <c r="E7" s="79"/>
      <c r="F7" s="3"/>
    </row>
    <row r="8" spans="1:6" ht="15.75" customHeight="1">
      <c r="A8" s="80"/>
      <c r="B8" s="80"/>
      <c r="C8" s="80"/>
      <c r="D8" s="365" t="s">
        <v>185</v>
      </c>
      <c r="E8" s="365"/>
      <c r="F8" s="3"/>
    </row>
    <row r="9" spans="1:6" ht="15.75">
      <c r="A9" s="366" t="s">
        <v>186</v>
      </c>
      <c r="B9" s="81" t="s">
        <v>394</v>
      </c>
      <c r="C9" s="81" t="s">
        <v>302</v>
      </c>
      <c r="D9" s="366" t="s">
        <v>675</v>
      </c>
      <c r="E9" s="366" t="s">
        <v>395</v>
      </c>
      <c r="F9" s="3"/>
    </row>
    <row r="10" spans="1:6" ht="15.75">
      <c r="A10" s="367"/>
      <c r="B10" s="102" t="s">
        <v>396</v>
      </c>
      <c r="C10" s="82" t="s">
        <v>304</v>
      </c>
      <c r="D10" s="367"/>
      <c r="E10" s="367"/>
      <c r="F10" s="3"/>
    </row>
    <row r="11" spans="1:6" ht="18" customHeight="1">
      <c r="A11" s="167" t="s">
        <v>189</v>
      </c>
      <c r="B11" s="168">
        <v>100</v>
      </c>
      <c r="C11" s="86" t="s">
        <v>190</v>
      </c>
      <c r="D11" s="169">
        <v>2425419247404</v>
      </c>
      <c r="E11" s="169">
        <v>2795674531664</v>
      </c>
      <c r="F11" s="3"/>
    </row>
    <row r="12" spans="1:6" ht="15.75" customHeight="1">
      <c r="A12" s="170" t="s">
        <v>191</v>
      </c>
      <c r="B12" s="171">
        <v>110</v>
      </c>
      <c r="C12" s="86" t="s">
        <v>190</v>
      </c>
      <c r="D12" s="90">
        <v>20254806625</v>
      </c>
      <c r="E12" s="90">
        <v>15029902509</v>
      </c>
      <c r="F12" s="3"/>
    </row>
    <row r="13" spans="1:6" ht="15" customHeight="1">
      <c r="A13" s="172" t="s">
        <v>192</v>
      </c>
      <c r="B13" s="85">
        <v>111</v>
      </c>
      <c r="C13" s="86" t="s">
        <v>193</v>
      </c>
      <c r="D13" s="87">
        <v>20254806625</v>
      </c>
      <c r="E13" s="87">
        <v>15029902509</v>
      </c>
      <c r="F13" s="3"/>
    </row>
    <row r="14" spans="1:6" ht="15" customHeight="1">
      <c r="A14" s="172" t="s">
        <v>194</v>
      </c>
      <c r="B14" s="85">
        <v>112</v>
      </c>
      <c r="C14" s="86" t="s">
        <v>190</v>
      </c>
      <c r="D14" s="87">
        <v>0</v>
      </c>
      <c r="E14" s="87">
        <v>0</v>
      </c>
      <c r="F14" s="3"/>
    </row>
    <row r="15" spans="1:6" ht="15.75" customHeight="1">
      <c r="A15" s="170" t="s">
        <v>195</v>
      </c>
      <c r="B15" s="171">
        <v>120</v>
      </c>
      <c r="C15" s="86" t="s">
        <v>196</v>
      </c>
      <c r="D15" s="90">
        <v>12574314893</v>
      </c>
      <c r="E15" s="90">
        <v>176646785666</v>
      </c>
      <c r="F15" s="3"/>
    </row>
    <row r="16" spans="1:6" ht="15" customHeight="1">
      <c r="A16" s="172" t="s">
        <v>197</v>
      </c>
      <c r="B16" s="85">
        <v>121</v>
      </c>
      <c r="C16" s="86" t="s">
        <v>190</v>
      </c>
      <c r="D16" s="87">
        <v>12574314893</v>
      </c>
      <c r="E16" s="87">
        <v>176646785666</v>
      </c>
      <c r="F16" s="3"/>
    </row>
    <row r="17" spans="1:6" ht="15" customHeight="1">
      <c r="A17" s="172" t="s">
        <v>198</v>
      </c>
      <c r="B17" s="85">
        <v>129</v>
      </c>
      <c r="C17" s="86" t="s">
        <v>190</v>
      </c>
      <c r="D17" s="87">
        <v>0</v>
      </c>
      <c r="E17" s="87">
        <v>0</v>
      </c>
      <c r="F17" s="3"/>
    </row>
    <row r="18" spans="1:6" ht="15.75" customHeight="1">
      <c r="A18" s="170" t="s">
        <v>199</v>
      </c>
      <c r="B18" s="171">
        <v>130</v>
      </c>
      <c r="C18" s="86" t="s">
        <v>190</v>
      </c>
      <c r="D18" s="90">
        <v>959016791067</v>
      </c>
      <c r="E18" s="90">
        <v>1053548233547</v>
      </c>
      <c r="F18" s="3"/>
    </row>
    <row r="19" spans="1:6" ht="15" customHeight="1">
      <c r="A19" s="172" t="s">
        <v>200</v>
      </c>
      <c r="B19" s="85">
        <v>131</v>
      </c>
      <c r="C19" s="86" t="s">
        <v>190</v>
      </c>
      <c r="D19" s="359">
        <v>242413546219</v>
      </c>
      <c r="E19" s="87">
        <v>238040284764</v>
      </c>
      <c r="F19" s="173"/>
    </row>
    <row r="20" spans="1:6" ht="15" customHeight="1">
      <c r="A20" s="172" t="s">
        <v>201</v>
      </c>
      <c r="B20" s="85">
        <v>132</v>
      </c>
      <c r="C20" s="86" t="s">
        <v>190</v>
      </c>
      <c r="D20" s="87">
        <v>664607916447</v>
      </c>
      <c r="E20" s="87">
        <v>702025729533</v>
      </c>
      <c r="F20" s="3"/>
    </row>
    <row r="21" spans="1:6" ht="15" customHeight="1" hidden="1">
      <c r="A21" s="172" t="s">
        <v>202</v>
      </c>
      <c r="B21" s="85">
        <v>133</v>
      </c>
      <c r="C21" s="86" t="s">
        <v>190</v>
      </c>
      <c r="D21" s="87"/>
      <c r="E21" s="87"/>
      <c r="F21" s="3"/>
    </row>
    <row r="22" spans="1:6" ht="15" customHeight="1" hidden="1">
      <c r="A22" s="172" t="s">
        <v>203</v>
      </c>
      <c r="B22" s="85">
        <v>134</v>
      </c>
      <c r="C22" s="86" t="s">
        <v>190</v>
      </c>
      <c r="D22" s="87"/>
      <c r="E22" s="87"/>
      <c r="F22" s="3"/>
    </row>
    <row r="23" spans="1:6" ht="15" customHeight="1">
      <c r="A23" s="172" t="s">
        <v>204</v>
      </c>
      <c r="B23" s="85">
        <v>138</v>
      </c>
      <c r="C23" s="86" t="s">
        <v>205</v>
      </c>
      <c r="D23" s="87">
        <v>83539375662</v>
      </c>
      <c r="E23" s="87">
        <v>131451275353</v>
      </c>
      <c r="F23" s="3"/>
    </row>
    <row r="24" spans="1:6" ht="15" customHeight="1">
      <c r="A24" s="172" t="s">
        <v>206</v>
      </c>
      <c r="B24" s="85">
        <v>139</v>
      </c>
      <c r="C24" s="86" t="s">
        <v>190</v>
      </c>
      <c r="D24" s="87">
        <v>-31544047261</v>
      </c>
      <c r="E24" s="87">
        <v>-17969056103</v>
      </c>
      <c r="F24" s="3"/>
    </row>
    <row r="25" spans="1:6" ht="15.75" customHeight="1">
      <c r="A25" s="170" t="s">
        <v>207</v>
      </c>
      <c r="B25" s="171">
        <v>140</v>
      </c>
      <c r="C25" s="86" t="s">
        <v>190</v>
      </c>
      <c r="D25" s="90">
        <v>874275857293</v>
      </c>
      <c r="E25" s="90">
        <v>1006984002798</v>
      </c>
      <c r="F25" s="3"/>
    </row>
    <row r="26" spans="1:6" ht="15" customHeight="1">
      <c r="A26" s="172" t="s">
        <v>208</v>
      </c>
      <c r="B26" s="85">
        <v>141</v>
      </c>
      <c r="C26" s="86" t="s">
        <v>209</v>
      </c>
      <c r="D26" s="87">
        <v>874275857293</v>
      </c>
      <c r="E26" s="87">
        <v>1006984002798</v>
      </c>
      <c r="F26" s="3"/>
    </row>
    <row r="27" spans="1:6" ht="15" customHeight="1" hidden="1">
      <c r="A27" s="172" t="s">
        <v>210</v>
      </c>
      <c r="B27" s="85">
        <v>149</v>
      </c>
      <c r="C27" s="86" t="s">
        <v>190</v>
      </c>
      <c r="D27" s="87">
        <v>0</v>
      </c>
      <c r="E27" s="87">
        <v>0</v>
      </c>
      <c r="F27" s="3"/>
    </row>
    <row r="28" spans="1:6" ht="15.75" customHeight="1">
      <c r="A28" s="170" t="s">
        <v>211</v>
      </c>
      <c r="B28" s="171">
        <v>150</v>
      </c>
      <c r="C28" s="86" t="s">
        <v>190</v>
      </c>
      <c r="D28" s="90">
        <v>559297477526</v>
      </c>
      <c r="E28" s="90">
        <v>543465607144</v>
      </c>
      <c r="F28" s="3"/>
    </row>
    <row r="29" spans="1:6" ht="15" customHeight="1">
      <c r="A29" s="172" t="s">
        <v>212</v>
      </c>
      <c r="B29" s="85">
        <v>151</v>
      </c>
      <c r="C29" s="86" t="s">
        <v>190</v>
      </c>
      <c r="D29" s="87">
        <v>411204691</v>
      </c>
      <c r="E29" s="87">
        <v>462439321</v>
      </c>
      <c r="F29" s="3"/>
    </row>
    <row r="30" spans="1:6" ht="15" customHeight="1">
      <c r="A30" s="172" t="s">
        <v>213</v>
      </c>
      <c r="B30" s="85">
        <v>152</v>
      </c>
      <c r="C30" s="86" t="s">
        <v>190</v>
      </c>
      <c r="D30" s="87">
        <v>0</v>
      </c>
      <c r="E30" s="87">
        <v>915445840</v>
      </c>
      <c r="F30" s="3"/>
    </row>
    <row r="31" spans="1:6" ht="15" customHeight="1" hidden="1">
      <c r="A31" s="172" t="s">
        <v>214</v>
      </c>
      <c r="B31" s="85">
        <v>154</v>
      </c>
      <c r="C31" s="86" t="s">
        <v>215</v>
      </c>
      <c r="D31" s="87"/>
      <c r="E31" s="87">
        <v>0</v>
      </c>
      <c r="F31" s="3"/>
    </row>
    <row r="32" spans="1:6" ht="15" customHeight="1" hidden="1">
      <c r="A32" s="172" t="s">
        <v>216</v>
      </c>
      <c r="B32" s="85">
        <v>157</v>
      </c>
      <c r="C32" s="86" t="s">
        <v>190</v>
      </c>
      <c r="D32" s="87"/>
      <c r="E32" s="87"/>
      <c r="F32" s="3"/>
    </row>
    <row r="33" spans="1:6" ht="15" customHeight="1">
      <c r="A33" s="172" t="s">
        <v>217</v>
      </c>
      <c r="B33" s="85">
        <v>158</v>
      </c>
      <c r="C33" s="86" t="s">
        <v>190</v>
      </c>
      <c r="D33" s="87">
        <v>558886272835</v>
      </c>
      <c r="E33" s="87">
        <v>542087721983</v>
      </c>
      <c r="F33" s="3"/>
    </row>
    <row r="34" spans="1:6" ht="18" customHeight="1">
      <c r="A34" s="167" t="s">
        <v>218</v>
      </c>
      <c r="B34" s="168">
        <v>200</v>
      </c>
      <c r="C34" s="86" t="s">
        <v>190</v>
      </c>
      <c r="D34" s="169">
        <v>3041072593730</v>
      </c>
      <c r="E34" s="169">
        <v>2307540503280</v>
      </c>
      <c r="F34" s="3"/>
    </row>
    <row r="35" spans="1:6" ht="15.75" customHeight="1" hidden="1">
      <c r="A35" s="170" t="s">
        <v>219</v>
      </c>
      <c r="B35" s="171">
        <v>210</v>
      </c>
      <c r="C35" s="86" t="s">
        <v>190</v>
      </c>
      <c r="D35" s="90">
        <v>0</v>
      </c>
      <c r="E35" s="90">
        <v>0</v>
      </c>
      <c r="F35" s="3"/>
    </row>
    <row r="36" spans="1:6" ht="15" customHeight="1" hidden="1">
      <c r="A36" s="170" t="s">
        <v>220</v>
      </c>
      <c r="B36" s="85">
        <v>211</v>
      </c>
      <c r="C36" s="86" t="s">
        <v>190</v>
      </c>
      <c r="D36" s="90"/>
      <c r="E36" s="90"/>
      <c r="F36" s="3"/>
    </row>
    <row r="37" spans="1:6" ht="15" customHeight="1" hidden="1">
      <c r="A37" s="170" t="s">
        <v>221</v>
      </c>
      <c r="B37" s="85">
        <v>212</v>
      </c>
      <c r="C37" s="86" t="s">
        <v>190</v>
      </c>
      <c r="D37" s="90"/>
      <c r="E37" s="90"/>
      <c r="F37" s="3"/>
    </row>
    <row r="38" spans="1:6" ht="15" customHeight="1" hidden="1">
      <c r="A38" s="170" t="s">
        <v>222</v>
      </c>
      <c r="B38" s="85">
        <v>213</v>
      </c>
      <c r="C38" s="86" t="s">
        <v>223</v>
      </c>
      <c r="D38" s="90"/>
      <c r="E38" s="90"/>
      <c r="F38" s="3"/>
    </row>
    <row r="39" spans="1:6" ht="15" customHeight="1" hidden="1">
      <c r="A39" s="170" t="s">
        <v>224</v>
      </c>
      <c r="B39" s="85">
        <v>218</v>
      </c>
      <c r="C39" s="86" t="s">
        <v>225</v>
      </c>
      <c r="D39" s="90"/>
      <c r="E39" s="90"/>
      <c r="F39" s="3"/>
    </row>
    <row r="40" spans="1:6" ht="15" customHeight="1" hidden="1">
      <c r="A40" s="170" t="s">
        <v>226</v>
      </c>
      <c r="B40" s="85">
        <v>219</v>
      </c>
      <c r="C40" s="86" t="s">
        <v>190</v>
      </c>
      <c r="D40" s="90"/>
      <c r="E40" s="90"/>
      <c r="F40" s="3"/>
    </row>
    <row r="41" spans="1:6" ht="15.75" customHeight="1">
      <c r="A41" s="170" t="s">
        <v>227</v>
      </c>
      <c r="B41" s="171">
        <v>220</v>
      </c>
      <c r="C41" s="86" t="s">
        <v>190</v>
      </c>
      <c r="D41" s="90">
        <v>1958065671551</v>
      </c>
      <c r="E41" s="90">
        <v>1434656202256</v>
      </c>
      <c r="F41" s="3"/>
    </row>
    <row r="42" spans="1:6" ht="15" customHeight="1">
      <c r="A42" s="172" t="s">
        <v>228</v>
      </c>
      <c r="B42" s="85">
        <v>221</v>
      </c>
      <c r="C42" s="86" t="s">
        <v>229</v>
      </c>
      <c r="D42" s="87">
        <v>238015216675</v>
      </c>
      <c r="E42" s="87">
        <v>295397323198</v>
      </c>
      <c r="F42" s="3"/>
    </row>
    <row r="43" spans="1:6" ht="15" customHeight="1">
      <c r="A43" s="172" t="s">
        <v>230</v>
      </c>
      <c r="B43" s="85">
        <v>222</v>
      </c>
      <c r="C43" s="86" t="s">
        <v>190</v>
      </c>
      <c r="D43" s="87">
        <v>449331272114</v>
      </c>
      <c r="E43" s="87">
        <v>466033653379</v>
      </c>
      <c r="F43" s="3"/>
    </row>
    <row r="44" spans="1:6" ht="15" customHeight="1">
      <c r="A44" s="172" t="s">
        <v>231</v>
      </c>
      <c r="B44" s="85">
        <v>223</v>
      </c>
      <c r="C44" s="86" t="s">
        <v>190</v>
      </c>
      <c r="D44" s="87">
        <v>-211316055439</v>
      </c>
      <c r="E44" s="87">
        <v>-170636330181</v>
      </c>
      <c r="F44" s="3"/>
    </row>
    <row r="45" spans="1:6" ht="15" customHeight="1" hidden="1">
      <c r="A45" s="172" t="s">
        <v>232</v>
      </c>
      <c r="B45" s="85">
        <v>224</v>
      </c>
      <c r="C45" s="86" t="s">
        <v>233</v>
      </c>
      <c r="D45" s="87"/>
      <c r="E45" s="87"/>
      <c r="F45" s="3"/>
    </row>
    <row r="46" spans="1:6" ht="15" customHeight="1" hidden="1">
      <c r="A46" s="172" t="s">
        <v>230</v>
      </c>
      <c r="B46" s="85">
        <v>225</v>
      </c>
      <c r="C46" s="86" t="s">
        <v>190</v>
      </c>
      <c r="D46" s="87"/>
      <c r="E46" s="87"/>
      <c r="F46" s="3"/>
    </row>
    <row r="47" spans="1:6" ht="15" customHeight="1" hidden="1">
      <c r="A47" s="172" t="s">
        <v>231</v>
      </c>
      <c r="B47" s="85">
        <v>226</v>
      </c>
      <c r="C47" s="86" t="s">
        <v>190</v>
      </c>
      <c r="D47" s="87"/>
      <c r="E47" s="87"/>
      <c r="F47" s="3"/>
    </row>
    <row r="48" spans="1:6" ht="15" customHeight="1">
      <c r="A48" s="172" t="s">
        <v>234</v>
      </c>
      <c r="B48" s="85">
        <v>227</v>
      </c>
      <c r="C48" s="86" t="s">
        <v>235</v>
      </c>
      <c r="D48" s="87">
        <v>25189527102</v>
      </c>
      <c r="E48" s="87">
        <v>25630012418</v>
      </c>
      <c r="F48" s="3"/>
    </row>
    <row r="49" spans="1:6" ht="15" customHeight="1">
      <c r="A49" s="172" t="s">
        <v>230</v>
      </c>
      <c r="B49" s="85">
        <v>228</v>
      </c>
      <c r="C49" s="86" t="s">
        <v>190</v>
      </c>
      <c r="D49" s="87">
        <v>27779380858</v>
      </c>
      <c r="E49" s="87">
        <v>27779380858</v>
      </c>
      <c r="F49" s="3"/>
    </row>
    <row r="50" spans="1:6" ht="15" customHeight="1">
      <c r="A50" s="172" t="s">
        <v>231</v>
      </c>
      <c r="B50" s="85">
        <v>229</v>
      </c>
      <c r="C50" s="86" t="s">
        <v>190</v>
      </c>
      <c r="D50" s="87">
        <v>-2589853756</v>
      </c>
      <c r="E50" s="87">
        <v>-2149368440</v>
      </c>
      <c r="F50" s="3"/>
    </row>
    <row r="51" spans="1:6" ht="15" customHeight="1">
      <c r="A51" s="172" t="s">
        <v>397</v>
      </c>
      <c r="B51" s="91">
        <v>230</v>
      </c>
      <c r="C51" s="86" t="s">
        <v>398</v>
      </c>
      <c r="D51" s="87">
        <v>1694860927774</v>
      </c>
      <c r="E51" s="87">
        <v>1113628866640</v>
      </c>
      <c r="F51" s="3"/>
    </row>
    <row r="52" spans="1:6" ht="15.75" customHeight="1" hidden="1">
      <c r="A52" s="170" t="s">
        <v>236</v>
      </c>
      <c r="B52" s="171">
        <v>240</v>
      </c>
      <c r="C52" s="86" t="s">
        <v>237</v>
      </c>
      <c r="D52" s="90">
        <v>0</v>
      </c>
      <c r="E52" s="90">
        <v>0</v>
      </c>
      <c r="F52" s="3"/>
    </row>
    <row r="53" spans="1:6" ht="15" customHeight="1" hidden="1">
      <c r="A53" s="170" t="s">
        <v>230</v>
      </c>
      <c r="B53" s="85">
        <v>241</v>
      </c>
      <c r="C53" s="86" t="s">
        <v>190</v>
      </c>
      <c r="D53" s="90"/>
      <c r="E53" s="90"/>
      <c r="F53" s="3"/>
    </row>
    <row r="54" spans="1:6" ht="15" customHeight="1" hidden="1">
      <c r="A54" s="170" t="s">
        <v>231</v>
      </c>
      <c r="B54" s="85">
        <v>242</v>
      </c>
      <c r="C54" s="86" t="s">
        <v>190</v>
      </c>
      <c r="D54" s="90"/>
      <c r="E54" s="90"/>
      <c r="F54" s="3"/>
    </row>
    <row r="55" spans="1:6" ht="15.75" customHeight="1">
      <c r="A55" s="170" t="s">
        <v>238</v>
      </c>
      <c r="B55" s="171">
        <v>250</v>
      </c>
      <c r="C55" s="86" t="s">
        <v>190</v>
      </c>
      <c r="D55" s="90">
        <v>831358641099</v>
      </c>
      <c r="E55" s="90">
        <v>637142842724</v>
      </c>
      <c r="F55" s="3"/>
    </row>
    <row r="56" spans="1:6" ht="15" customHeight="1">
      <c r="A56" s="172" t="s">
        <v>240</v>
      </c>
      <c r="B56" s="85">
        <v>251</v>
      </c>
      <c r="C56" s="86" t="s">
        <v>190</v>
      </c>
      <c r="D56" s="87">
        <v>176863656221</v>
      </c>
      <c r="E56" s="87">
        <v>172313656221</v>
      </c>
      <c r="F56" s="3"/>
    </row>
    <row r="57" spans="1:6" ht="15" customHeight="1">
      <c r="A57" s="172" t="s">
        <v>241</v>
      </c>
      <c r="B57" s="85">
        <v>252</v>
      </c>
      <c r="C57" s="86" t="s">
        <v>190</v>
      </c>
      <c r="D57" s="87">
        <v>481902750503</v>
      </c>
      <c r="E57" s="87">
        <v>441902750503</v>
      </c>
      <c r="F57" s="3"/>
    </row>
    <row r="58" spans="1:6" ht="15" customHeight="1">
      <c r="A58" s="172" t="s">
        <v>242</v>
      </c>
      <c r="B58" s="85">
        <v>258</v>
      </c>
      <c r="C58" s="86" t="s">
        <v>239</v>
      </c>
      <c r="D58" s="87">
        <v>206559314375</v>
      </c>
      <c r="E58" s="87">
        <v>66315876000</v>
      </c>
      <c r="F58" s="3"/>
    </row>
    <row r="59" spans="1:6" ht="15" customHeight="1">
      <c r="A59" s="172" t="s">
        <v>243</v>
      </c>
      <c r="B59" s="85">
        <v>259</v>
      </c>
      <c r="C59" s="86" t="s">
        <v>190</v>
      </c>
      <c r="D59" s="87">
        <v>-33967080000</v>
      </c>
      <c r="E59" s="87">
        <v>-43389440000</v>
      </c>
      <c r="F59" s="3"/>
    </row>
    <row r="60" spans="1:6" ht="15.75" customHeight="1">
      <c r="A60" s="170" t="s">
        <v>244</v>
      </c>
      <c r="B60" s="171">
        <v>260</v>
      </c>
      <c r="C60" s="86" t="s">
        <v>190</v>
      </c>
      <c r="D60" s="90">
        <v>251648281080</v>
      </c>
      <c r="E60" s="90">
        <v>235741458300</v>
      </c>
      <c r="F60" s="3"/>
    </row>
    <row r="61" spans="1:6" ht="15" customHeight="1">
      <c r="A61" s="172" t="s">
        <v>245</v>
      </c>
      <c r="B61" s="85">
        <v>261</v>
      </c>
      <c r="C61" s="86" t="s">
        <v>246</v>
      </c>
      <c r="D61" s="87">
        <v>126929901219</v>
      </c>
      <c r="E61" s="87">
        <v>124420358300</v>
      </c>
      <c r="F61" s="3"/>
    </row>
    <row r="62" spans="1:6" ht="15" customHeight="1">
      <c r="A62" s="172" t="s">
        <v>247</v>
      </c>
      <c r="B62" s="174">
        <v>262</v>
      </c>
      <c r="C62" s="175" t="s">
        <v>248</v>
      </c>
      <c r="D62" s="176">
        <v>18397279861</v>
      </c>
      <c r="E62" s="87">
        <v>0</v>
      </c>
      <c r="F62" s="3"/>
    </row>
    <row r="63" spans="1:6" ht="15" customHeight="1">
      <c r="A63" s="172" t="s">
        <v>249</v>
      </c>
      <c r="B63" s="174">
        <v>268</v>
      </c>
      <c r="C63" s="175" t="s">
        <v>190</v>
      </c>
      <c r="D63" s="177">
        <v>106321100000</v>
      </c>
      <c r="E63" s="177">
        <v>111321100000</v>
      </c>
      <c r="F63" s="3"/>
    </row>
    <row r="64" spans="1:6" ht="21.75" customHeight="1">
      <c r="A64" s="92" t="s">
        <v>250</v>
      </c>
      <c r="B64" s="93">
        <v>270</v>
      </c>
      <c r="C64" s="94"/>
      <c r="D64" s="95">
        <v>5466491841134</v>
      </c>
      <c r="E64" s="95">
        <v>5103215034944</v>
      </c>
      <c r="F64" s="3"/>
    </row>
    <row r="65" spans="1:6" ht="15" customHeight="1">
      <c r="A65" s="96"/>
      <c r="B65" s="97"/>
      <c r="C65" s="98"/>
      <c r="D65" s="99"/>
      <c r="E65" s="99"/>
      <c r="F65" s="3"/>
    </row>
    <row r="66" spans="1:6" ht="16.5" customHeight="1">
      <c r="A66" s="96"/>
      <c r="B66" s="97"/>
      <c r="C66" s="98"/>
      <c r="D66" s="99"/>
      <c r="E66" s="99"/>
      <c r="F66" s="3"/>
    </row>
    <row r="67" spans="1:6" ht="15" customHeight="1">
      <c r="A67" s="96"/>
      <c r="B67" s="97"/>
      <c r="C67" s="98"/>
      <c r="D67" s="99"/>
      <c r="E67" s="99"/>
      <c r="F67" s="3"/>
    </row>
    <row r="68" spans="1:6" ht="15" customHeight="1">
      <c r="A68" s="96"/>
      <c r="B68" s="97"/>
      <c r="C68" s="98"/>
      <c r="D68" s="99"/>
      <c r="E68" s="99"/>
      <c r="F68" s="3"/>
    </row>
    <row r="69" spans="1:6" ht="15.75">
      <c r="A69" s="366" t="s">
        <v>251</v>
      </c>
      <c r="B69" s="81" t="s">
        <v>394</v>
      </c>
      <c r="C69" s="81" t="s">
        <v>302</v>
      </c>
      <c r="D69" s="366" t="s">
        <v>675</v>
      </c>
      <c r="E69" s="366" t="s">
        <v>395</v>
      </c>
      <c r="F69" s="3"/>
    </row>
    <row r="70" spans="1:6" ht="15.75">
      <c r="A70" s="367"/>
      <c r="B70" s="102" t="s">
        <v>396</v>
      </c>
      <c r="C70" s="82" t="s">
        <v>304</v>
      </c>
      <c r="D70" s="367"/>
      <c r="E70" s="367"/>
      <c r="F70" s="3"/>
    </row>
    <row r="71" spans="1:6" ht="18" customHeight="1">
      <c r="A71" s="167" t="s">
        <v>252</v>
      </c>
      <c r="B71" s="168">
        <v>300</v>
      </c>
      <c r="C71" s="85" t="s">
        <v>190</v>
      </c>
      <c r="D71" s="169">
        <v>5325621567928</v>
      </c>
      <c r="E71" s="169">
        <v>4890553136553</v>
      </c>
      <c r="F71" s="3"/>
    </row>
    <row r="72" spans="1:6" ht="15.75" customHeight="1">
      <c r="A72" s="170" t="s">
        <v>253</v>
      </c>
      <c r="B72" s="171">
        <v>310</v>
      </c>
      <c r="C72" s="86" t="s">
        <v>190</v>
      </c>
      <c r="D72" s="90">
        <v>2909823816828</v>
      </c>
      <c r="E72" s="90">
        <v>2589881762917</v>
      </c>
      <c r="F72" s="3"/>
    </row>
    <row r="73" spans="1:6" ht="15" customHeight="1">
      <c r="A73" s="84" t="s">
        <v>254</v>
      </c>
      <c r="B73" s="85">
        <v>311</v>
      </c>
      <c r="C73" s="86" t="s">
        <v>255</v>
      </c>
      <c r="D73" s="87">
        <v>631538300686</v>
      </c>
      <c r="E73" s="87">
        <v>1009028291525</v>
      </c>
      <c r="F73" s="3"/>
    </row>
    <row r="74" spans="1:6" ht="15" customHeight="1">
      <c r="A74" s="84" t="s">
        <v>256</v>
      </c>
      <c r="B74" s="85">
        <v>312</v>
      </c>
      <c r="C74" s="86" t="s">
        <v>190</v>
      </c>
      <c r="D74" s="359">
        <v>132519392649</v>
      </c>
      <c r="E74" s="87">
        <v>109206686278</v>
      </c>
      <c r="F74" s="3"/>
    </row>
    <row r="75" spans="1:6" ht="15" customHeight="1">
      <c r="A75" s="84" t="s">
        <v>257</v>
      </c>
      <c r="B75" s="85">
        <v>313</v>
      </c>
      <c r="C75" s="86" t="s">
        <v>190</v>
      </c>
      <c r="D75" s="87">
        <v>884980322631</v>
      </c>
      <c r="E75" s="87">
        <v>1181819664879</v>
      </c>
      <c r="F75" s="3"/>
    </row>
    <row r="76" spans="1:6" ht="15" customHeight="1">
      <c r="A76" s="84" t="s">
        <v>258</v>
      </c>
      <c r="B76" s="85">
        <v>314</v>
      </c>
      <c r="C76" s="86" t="s">
        <v>259</v>
      </c>
      <c r="D76" s="87">
        <v>282699777255</v>
      </c>
      <c r="E76" s="87">
        <v>39599264739</v>
      </c>
      <c r="F76" s="3"/>
    </row>
    <row r="77" spans="1:6" ht="15" customHeight="1">
      <c r="A77" s="84" t="s">
        <v>260</v>
      </c>
      <c r="B77" s="85">
        <v>315</v>
      </c>
      <c r="C77" s="86" t="s">
        <v>190</v>
      </c>
      <c r="D77" s="87">
        <v>9820805726</v>
      </c>
      <c r="E77" s="87">
        <v>11009496219</v>
      </c>
      <c r="F77" s="3"/>
    </row>
    <row r="78" spans="1:6" ht="15" customHeight="1">
      <c r="A78" s="84" t="s">
        <v>261</v>
      </c>
      <c r="B78" s="85">
        <v>316</v>
      </c>
      <c r="C78" s="86" t="s">
        <v>262</v>
      </c>
      <c r="D78" s="87">
        <v>728464684965</v>
      </c>
      <c r="E78" s="87">
        <v>196774605273</v>
      </c>
      <c r="F78" s="3"/>
    </row>
    <row r="79" spans="1:6" ht="15" customHeight="1" hidden="1">
      <c r="A79" s="84" t="s">
        <v>263</v>
      </c>
      <c r="B79" s="85">
        <v>317</v>
      </c>
      <c r="C79" s="86" t="s">
        <v>190</v>
      </c>
      <c r="D79" s="87"/>
      <c r="E79" s="87"/>
      <c r="F79" s="3"/>
    </row>
    <row r="80" spans="1:6" ht="15" customHeight="1" hidden="1">
      <c r="A80" s="84" t="s">
        <v>264</v>
      </c>
      <c r="B80" s="85">
        <v>318</v>
      </c>
      <c r="C80" s="86" t="s">
        <v>190</v>
      </c>
      <c r="D80" s="87"/>
      <c r="E80" s="87"/>
      <c r="F80" s="3"/>
    </row>
    <row r="81" spans="1:6" ht="15" customHeight="1">
      <c r="A81" s="84" t="s">
        <v>265</v>
      </c>
      <c r="B81" s="85">
        <v>319</v>
      </c>
      <c r="C81" s="86" t="s">
        <v>266</v>
      </c>
      <c r="D81" s="87">
        <v>237869679395</v>
      </c>
      <c r="E81" s="87">
        <v>40111700483</v>
      </c>
      <c r="F81" s="3"/>
    </row>
    <row r="82" spans="1:6" ht="15" customHeight="1" hidden="1">
      <c r="A82" s="84" t="s">
        <v>267</v>
      </c>
      <c r="B82" s="85">
        <v>320</v>
      </c>
      <c r="C82" s="86" t="s">
        <v>190</v>
      </c>
      <c r="D82" s="87"/>
      <c r="E82" s="87"/>
      <c r="F82" s="3"/>
    </row>
    <row r="83" spans="1:6" ht="15" customHeight="1">
      <c r="A83" s="84" t="s">
        <v>268</v>
      </c>
      <c r="B83" s="85">
        <v>323</v>
      </c>
      <c r="C83" s="86" t="s">
        <v>190</v>
      </c>
      <c r="D83" s="87">
        <v>1930853521</v>
      </c>
      <c r="E83" s="87">
        <v>2332053521</v>
      </c>
      <c r="F83" s="3"/>
    </row>
    <row r="84" spans="1:6" ht="15" customHeight="1" hidden="1">
      <c r="A84" s="84" t="s">
        <v>269</v>
      </c>
      <c r="B84" s="85">
        <v>327</v>
      </c>
      <c r="C84" s="86" t="s">
        <v>190</v>
      </c>
      <c r="D84" s="176"/>
      <c r="E84" s="176"/>
      <c r="F84" s="3"/>
    </row>
    <row r="85" spans="1:6" ht="15.75" customHeight="1">
      <c r="A85" s="170" t="s">
        <v>270</v>
      </c>
      <c r="B85" s="171">
        <v>330</v>
      </c>
      <c r="C85" s="86" t="s">
        <v>190</v>
      </c>
      <c r="D85" s="90">
        <v>2415797751100</v>
      </c>
      <c r="E85" s="90">
        <v>2300671373636</v>
      </c>
      <c r="F85" s="3"/>
    </row>
    <row r="86" spans="1:6" ht="15" customHeight="1" hidden="1">
      <c r="A86" s="84" t="s">
        <v>271</v>
      </c>
      <c r="B86" s="85">
        <v>331</v>
      </c>
      <c r="C86" s="86" t="s">
        <v>190</v>
      </c>
      <c r="D86" s="176"/>
      <c r="E86" s="176"/>
      <c r="F86" s="3"/>
    </row>
    <row r="87" spans="1:6" ht="15" customHeight="1" hidden="1">
      <c r="A87" s="84" t="s">
        <v>272</v>
      </c>
      <c r="B87" s="85">
        <v>332</v>
      </c>
      <c r="C87" s="86" t="s">
        <v>273</v>
      </c>
      <c r="D87" s="176"/>
      <c r="E87" s="176"/>
      <c r="F87" s="3"/>
    </row>
    <row r="88" spans="1:6" ht="15" customHeight="1">
      <c r="A88" s="84" t="s">
        <v>274</v>
      </c>
      <c r="B88" s="85">
        <v>333</v>
      </c>
      <c r="C88" s="86" t="s">
        <v>190</v>
      </c>
      <c r="D88" s="87">
        <v>0</v>
      </c>
      <c r="E88" s="176">
        <v>198146247615</v>
      </c>
      <c r="F88" s="3"/>
    </row>
    <row r="89" spans="1:6" ht="15" customHeight="1">
      <c r="A89" s="84" t="s">
        <v>275</v>
      </c>
      <c r="B89" s="85">
        <v>334</v>
      </c>
      <c r="C89" s="86" t="s">
        <v>276</v>
      </c>
      <c r="D89" s="87">
        <v>2406679177809</v>
      </c>
      <c r="E89" s="87">
        <v>2102271668826</v>
      </c>
      <c r="F89" s="3"/>
    </row>
    <row r="90" spans="1:6" ht="15" customHeight="1" hidden="1">
      <c r="A90" s="84" t="s">
        <v>277</v>
      </c>
      <c r="B90" s="85">
        <v>335</v>
      </c>
      <c r="C90" s="86" t="s">
        <v>248</v>
      </c>
      <c r="D90" s="87"/>
      <c r="E90" s="87"/>
      <c r="F90" s="3"/>
    </row>
    <row r="91" spans="1:6" ht="15" customHeight="1">
      <c r="A91" s="84" t="s">
        <v>278</v>
      </c>
      <c r="B91" s="85">
        <v>336</v>
      </c>
      <c r="C91" s="86" t="s">
        <v>190</v>
      </c>
      <c r="D91" s="87">
        <v>253457195</v>
      </c>
      <c r="E91" s="87">
        <v>253457195</v>
      </c>
      <c r="F91" s="3"/>
    </row>
    <row r="92" spans="1:6" ht="15" customHeight="1" hidden="1">
      <c r="A92" s="84" t="s">
        <v>279</v>
      </c>
      <c r="B92" s="85">
        <v>337</v>
      </c>
      <c r="C92" s="86" t="s">
        <v>190</v>
      </c>
      <c r="D92" s="87"/>
      <c r="E92" s="87"/>
      <c r="F92" s="3"/>
    </row>
    <row r="93" spans="1:6" ht="15" customHeight="1">
      <c r="A93" s="84" t="s">
        <v>280</v>
      </c>
      <c r="B93" s="85">
        <v>338</v>
      </c>
      <c r="C93" s="86" t="s">
        <v>190</v>
      </c>
      <c r="D93" s="87">
        <v>8865116096</v>
      </c>
      <c r="E93" s="87">
        <v>0</v>
      </c>
      <c r="F93" s="3"/>
    </row>
    <row r="94" spans="1:6" ht="15" customHeight="1" hidden="1">
      <c r="A94" s="84" t="s">
        <v>281</v>
      </c>
      <c r="B94" s="85">
        <v>339</v>
      </c>
      <c r="C94" s="86" t="s">
        <v>190</v>
      </c>
      <c r="D94" s="176"/>
      <c r="E94" s="176"/>
      <c r="F94" s="3"/>
    </row>
    <row r="95" spans="1:6" ht="18" customHeight="1">
      <c r="A95" s="178" t="s">
        <v>282</v>
      </c>
      <c r="B95" s="168">
        <v>400</v>
      </c>
      <c r="C95" s="86" t="s">
        <v>283</v>
      </c>
      <c r="D95" s="169">
        <v>140870273206</v>
      </c>
      <c r="E95" s="169">
        <v>212661898391</v>
      </c>
      <c r="F95" s="3"/>
    </row>
    <row r="96" spans="1:6" ht="15.75" customHeight="1">
      <c r="A96" s="170" t="s">
        <v>284</v>
      </c>
      <c r="B96" s="171">
        <v>410</v>
      </c>
      <c r="C96" s="86" t="s">
        <v>190</v>
      </c>
      <c r="D96" s="90">
        <v>140870273206</v>
      </c>
      <c r="E96" s="90">
        <v>212661898391</v>
      </c>
      <c r="F96" s="3"/>
    </row>
    <row r="97" spans="1:6" ht="15" customHeight="1">
      <c r="A97" s="84" t="s">
        <v>285</v>
      </c>
      <c r="B97" s="85">
        <v>411</v>
      </c>
      <c r="C97" s="86" t="s">
        <v>190</v>
      </c>
      <c r="D97" s="87">
        <v>150000000000</v>
      </c>
      <c r="E97" s="87">
        <v>150000000000</v>
      </c>
      <c r="F97" s="3"/>
    </row>
    <row r="98" spans="1:6" ht="15" customHeight="1" hidden="1">
      <c r="A98" s="84" t="s">
        <v>286</v>
      </c>
      <c r="B98" s="85">
        <v>412</v>
      </c>
      <c r="C98" s="86" t="s">
        <v>190</v>
      </c>
      <c r="D98" s="87"/>
      <c r="E98" s="87">
        <v>0</v>
      </c>
      <c r="F98" s="3"/>
    </row>
    <row r="99" spans="1:6" ht="15" customHeight="1" hidden="1">
      <c r="A99" s="84" t="s">
        <v>287</v>
      </c>
      <c r="B99" s="85">
        <v>413</v>
      </c>
      <c r="C99" s="86" t="s">
        <v>190</v>
      </c>
      <c r="D99" s="87"/>
      <c r="E99" s="87"/>
      <c r="F99" s="3"/>
    </row>
    <row r="100" spans="1:6" ht="15" customHeight="1" hidden="1">
      <c r="A100" s="84" t="s">
        <v>399</v>
      </c>
      <c r="B100" s="85">
        <v>414</v>
      </c>
      <c r="C100" s="86" t="s">
        <v>190</v>
      </c>
      <c r="D100" s="87"/>
      <c r="E100" s="87"/>
      <c r="F100" s="3"/>
    </row>
    <row r="101" spans="1:6" ht="15" customHeight="1" hidden="1">
      <c r="A101" s="84" t="s">
        <v>288</v>
      </c>
      <c r="B101" s="85">
        <v>415</v>
      </c>
      <c r="C101" s="86" t="s">
        <v>190</v>
      </c>
      <c r="D101" s="87"/>
      <c r="E101" s="87"/>
      <c r="F101" s="3"/>
    </row>
    <row r="102" spans="1:6" ht="15" customHeight="1" hidden="1">
      <c r="A102" s="84" t="s">
        <v>289</v>
      </c>
      <c r="B102" s="85">
        <v>416</v>
      </c>
      <c r="C102" s="86" t="s">
        <v>190</v>
      </c>
      <c r="D102" s="87"/>
      <c r="E102" s="87"/>
      <c r="F102" s="3"/>
    </row>
    <row r="103" spans="1:6" ht="15" customHeight="1">
      <c r="A103" s="84" t="s">
        <v>290</v>
      </c>
      <c r="B103" s="85">
        <v>417</v>
      </c>
      <c r="C103" s="86" t="s">
        <v>190</v>
      </c>
      <c r="D103" s="87">
        <v>9428383946</v>
      </c>
      <c r="E103" s="87">
        <v>9428383946</v>
      </c>
      <c r="F103" s="3"/>
    </row>
    <row r="104" spans="1:6" ht="15" customHeight="1">
      <c r="A104" s="84" t="s">
        <v>291</v>
      </c>
      <c r="B104" s="85">
        <v>418</v>
      </c>
      <c r="C104" s="86" t="s">
        <v>190</v>
      </c>
      <c r="D104" s="87">
        <v>19327489489</v>
      </c>
      <c r="E104" s="87">
        <v>19327489489</v>
      </c>
      <c r="F104" s="3"/>
    </row>
    <row r="105" spans="1:6" ht="15" customHeight="1" hidden="1">
      <c r="A105" s="84" t="s">
        <v>292</v>
      </c>
      <c r="B105" s="85">
        <v>419</v>
      </c>
      <c r="C105" s="86" t="s">
        <v>190</v>
      </c>
      <c r="D105" s="87">
        <v>0</v>
      </c>
      <c r="E105" s="87">
        <v>0</v>
      </c>
      <c r="F105" s="3"/>
    </row>
    <row r="106" spans="1:6" ht="15" customHeight="1">
      <c r="A106" s="84" t="s">
        <v>293</v>
      </c>
      <c r="B106" s="85">
        <v>420</v>
      </c>
      <c r="C106" s="86" t="s">
        <v>190</v>
      </c>
      <c r="D106" s="87">
        <v>-37885600229</v>
      </c>
      <c r="E106" s="87">
        <v>33906024956</v>
      </c>
      <c r="F106" s="3"/>
    </row>
    <row r="107" spans="1:6" ht="15" customHeight="1" hidden="1">
      <c r="A107" s="84" t="s">
        <v>294</v>
      </c>
      <c r="B107" s="85">
        <v>421</v>
      </c>
      <c r="C107" s="86" t="s">
        <v>190</v>
      </c>
      <c r="D107" s="176"/>
      <c r="E107" s="176"/>
      <c r="F107" s="3"/>
    </row>
    <row r="108" spans="1:6" ht="15" customHeight="1" hidden="1">
      <c r="A108" s="84" t="s">
        <v>295</v>
      </c>
      <c r="B108" s="85">
        <v>422</v>
      </c>
      <c r="C108" s="86" t="s">
        <v>190</v>
      </c>
      <c r="D108" s="176"/>
      <c r="E108" s="176"/>
      <c r="F108" s="3"/>
    </row>
    <row r="109" spans="1:6" ht="15.75" customHeight="1" hidden="1">
      <c r="A109" s="170" t="s">
        <v>296</v>
      </c>
      <c r="B109" s="171">
        <v>430</v>
      </c>
      <c r="C109" s="86" t="s">
        <v>190</v>
      </c>
      <c r="D109" s="90">
        <v>0</v>
      </c>
      <c r="E109" s="90">
        <v>0</v>
      </c>
      <c r="F109" s="3"/>
    </row>
    <row r="110" spans="1:6" ht="15" customHeight="1" hidden="1">
      <c r="A110" s="84" t="s">
        <v>297</v>
      </c>
      <c r="B110" s="85">
        <v>432</v>
      </c>
      <c r="C110" s="86" t="s">
        <v>298</v>
      </c>
      <c r="D110" s="87">
        <v>0</v>
      </c>
      <c r="E110" s="87">
        <v>0</v>
      </c>
      <c r="F110" s="3"/>
    </row>
    <row r="111" spans="1:6" ht="15" customHeight="1" hidden="1">
      <c r="A111" s="179" t="s">
        <v>299</v>
      </c>
      <c r="B111" s="180">
        <v>433</v>
      </c>
      <c r="C111" s="126" t="s">
        <v>190</v>
      </c>
      <c r="D111" s="119">
        <v>0</v>
      </c>
      <c r="E111" s="119">
        <v>0</v>
      </c>
      <c r="F111" s="3"/>
    </row>
    <row r="112" spans="1:7" ht="21.75" customHeight="1">
      <c r="A112" s="92" t="s">
        <v>300</v>
      </c>
      <c r="B112" s="93">
        <v>440</v>
      </c>
      <c r="C112" s="94"/>
      <c r="D112" s="181">
        <v>5466491841134</v>
      </c>
      <c r="E112" s="181">
        <v>5103215034944</v>
      </c>
      <c r="F112" s="345">
        <v>0</v>
      </c>
      <c r="G112" s="346">
        <v>0</v>
      </c>
    </row>
    <row r="113" spans="1:6" ht="15.75" hidden="1">
      <c r="A113" s="98"/>
      <c r="B113" s="97"/>
      <c r="C113" s="98"/>
      <c r="D113" s="101"/>
      <c r="E113" s="101"/>
      <c r="F113" s="3"/>
    </row>
    <row r="114" spans="1:6" ht="24.75" customHeight="1" hidden="1">
      <c r="A114" s="360" t="s">
        <v>400</v>
      </c>
      <c r="B114" s="360"/>
      <c r="C114" s="360"/>
      <c r="D114" s="360"/>
      <c r="E114" s="360"/>
      <c r="F114" s="3"/>
    </row>
    <row r="115" spans="1:6" ht="15.75" hidden="1">
      <c r="A115" s="98"/>
      <c r="B115" s="97"/>
      <c r="C115" s="98"/>
      <c r="D115" s="101"/>
      <c r="E115" s="101"/>
      <c r="F115" s="3"/>
    </row>
    <row r="116" spans="1:6" ht="15.75" hidden="1">
      <c r="A116" s="361" t="s">
        <v>301</v>
      </c>
      <c r="B116" s="362"/>
      <c r="C116" s="81" t="s">
        <v>302</v>
      </c>
      <c r="D116" s="81" t="s">
        <v>303</v>
      </c>
      <c r="E116" s="81" t="s">
        <v>303</v>
      </c>
      <c r="F116" s="3"/>
    </row>
    <row r="117" spans="1:6" ht="15.75" hidden="1">
      <c r="A117" s="363"/>
      <c r="B117" s="364"/>
      <c r="C117" s="82" t="s">
        <v>304</v>
      </c>
      <c r="D117" s="102" t="s">
        <v>305</v>
      </c>
      <c r="E117" s="102" t="s">
        <v>401</v>
      </c>
      <c r="F117" s="3"/>
    </row>
    <row r="118" spans="1:6" ht="15" customHeight="1" hidden="1">
      <c r="A118" s="103" t="s">
        <v>306</v>
      </c>
      <c r="B118" s="104"/>
      <c r="C118" s="182" t="s">
        <v>307</v>
      </c>
      <c r="D118" s="183"/>
      <c r="E118" s="183"/>
      <c r="F118" s="3"/>
    </row>
    <row r="119" spans="1:6" ht="15" customHeight="1" hidden="1">
      <c r="A119" s="105" t="s">
        <v>308</v>
      </c>
      <c r="B119" s="104"/>
      <c r="C119" s="184"/>
      <c r="D119" s="183"/>
      <c r="E119" s="183"/>
      <c r="F119" s="3"/>
    </row>
    <row r="120" spans="1:6" ht="15" customHeight="1" hidden="1">
      <c r="A120" s="105" t="s">
        <v>309</v>
      </c>
      <c r="B120" s="104"/>
      <c r="C120" s="184"/>
      <c r="D120" s="183"/>
      <c r="E120" s="183"/>
      <c r="F120" s="3"/>
    </row>
    <row r="121" spans="1:6" ht="15" customHeight="1" hidden="1">
      <c r="A121" s="105" t="s">
        <v>310</v>
      </c>
      <c r="B121" s="104"/>
      <c r="C121" s="184"/>
      <c r="D121" s="183"/>
      <c r="E121" s="183"/>
      <c r="F121" s="3"/>
    </row>
    <row r="122" spans="1:6" ht="15" customHeight="1" hidden="1">
      <c r="A122" s="105" t="s">
        <v>311</v>
      </c>
      <c r="B122" s="104"/>
      <c r="C122" s="184"/>
      <c r="D122" s="183"/>
      <c r="E122" s="183"/>
      <c r="F122" s="3"/>
    </row>
    <row r="123" spans="1:6" ht="15" customHeight="1" hidden="1">
      <c r="A123" s="106" t="s">
        <v>312</v>
      </c>
      <c r="B123" s="107"/>
      <c r="C123" s="185"/>
      <c r="D123" s="186"/>
      <c r="E123" s="186"/>
      <c r="F123" s="3"/>
    </row>
    <row r="124" spans="1:6" ht="9" customHeight="1">
      <c r="A124" s="98"/>
      <c r="B124" s="97"/>
      <c r="C124" s="98"/>
      <c r="D124" s="101"/>
      <c r="E124" s="101"/>
      <c r="F124" s="3"/>
    </row>
    <row r="125" spans="1:7" ht="15.75">
      <c r="A125" s="98"/>
      <c r="B125" s="98"/>
      <c r="C125" s="370" t="s">
        <v>695</v>
      </c>
      <c r="D125" s="370"/>
      <c r="E125" s="370"/>
      <c r="F125" s="3"/>
      <c r="G125" s="357"/>
    </row>
    <row r="126" spans="1:6" ht="15.75">
      <c r="A126" s="368" t="s">
        <v>686</v>
      </c>
      <c r="B126" s="368"/>
      <c r="C126" s="368"/>
      <c r="D126" s="368" t="s">
        <v>697</v>
      </c>
      <c r="E126" s="368"/>
      <c r="F126" s="3"/>
    </row>
    <row r="127" spans="1:6" ht="15" customHeight="1">
      <c r="A127" s="109"/>
      <c r="B127" s="110"/>
      <c r="C127" s="110"/>
      <c r="D127" s="109"/>
      <c r="E127" s="98"/>
      <c r="F127" s="3"/>
    </row>
    <row r="128" spans="1:6" ht="15" customHeight="1">
      <c r="A128" s="98"/>
      <c r="B128" s="98"/>
      <c r="C128" s="98"/>
      <c r="D128" s="98"/>
      <c r="E128" s="98"/>
      <c r="F128" s="3"/>
    </row>
    <row r="129" spans="1:6" ht="15" customHeight="1">
      <c r="A129" s="98"/>
      <c r="B129" s="98"/>
      <c r="C129" s="98"/>
      <c r="D129" s="98"/>
      <c r="E129" s="98"/>
      <c r="F129" s="3"/>
    </row>
    <row r="130" spans="1:6" ht="15" customHeight="1">
      <c r="A130" s="98"/>
      <c r="B130" s="98"/>
      <c r="C130" s="98"/>
      <c r="D130" s="98"/>
      <c r="E130" s="98"/>
      <c r="F130" s="3"/>
    </row>
    <row r="131" spans="1:6" ht="15.75">
      <c r="A131" s="369" t="s">
        <v>687</v>
      </c>
      <c r="B131" s="369"/>
      <c r="C131" s="369"/>
      <c r="D131" s="369" t="s">
        <v>698</v>
      </c>
      <c r="E131" s="369"/>
      <c r="F131" s="3"/>
    </row>
    <row r="132" spans="1:5" ht="15.75">
      <c r="A132" s="98"/>
      <c r="B132" s="98"/>
      <c r="C132" s="98"/>
      <c r="D132" s="98"/>
      <c r="E132" s="98"/>
    </row>
    <row r="133" spans="1:5" ht="15.75">
      <c r="A133" s="98"/>
      <c r="B133" s="98"/>
      <c r="C133" s="98"/>
      <c r="D133" s="98"/>
      <c r="E133" s="98"/>
    </row>
    <row r="134" spans="1:5" ht="15.75">
      <c r="A134" s="98"/>
      <c r="B134" s="98"/>
      <c r="C134" s="98"/>
      <c r="D134" s="98"/>
      <c r="E134" s="98"/>
    </row>
    <row r="135" spans="1:5" ht="15.75">
      <c r="A135" s="98"/>
      <c r="B135" s="98"/>
      <c r="C135" s="98"/>
      <c r="D135" s="98"/>
      <c r="E135" s="98"/>
    </row>
    <row r="136" spans="1:5" ht="15.75">
      <c r="A136" s="98"/>
      <c r="B136" s="98"/>
      <c r="C136" s="98"/>
      <c r="D136" s="98"/>
      <c r="E136" s="98"/>
    </row>
    <row r="137" spans="1:5" ht="15.75">
      <c r="A137" s="98"/>
      <c r="B137" s="98"/>
      <c r="C137" s="98"/>
      <c r="D137" s="98"/>
      <c r="E137" s="98"/>
    </row>
    <row r="138" spans="1:5" ht="15.75">
      <c r="A138" s="98"/>
      <c r="B138" s="98"/>
      <c r="C138" s="98"/>
      <c r="D138" s="98"/>
      <c r="E138" s="98"/>
    </row>
    <row r="139" spans="1:5" ht="15.75">
      <c r="A139" s="98"/>
      <c r="B139" s="98"/>
      <c r="C139" s="98"/>
      <c r="D139" s="98"/>
      <c r="E139" s="98"/>
    </row>
    <row r="140" spans="1:5" ht="15.75">
      <c r="A140" s="98"/>
      <c r="B140" s="98"/>
      <c r="C140" s="98"/>
      <c r="D140" s="98"/>
      <c r="E140" s="98"/>
    </row>
    <row r="141" spans="1:5" ht="15.75">
      <c r="A141" s="98"/>
      <c r="B141" s="98"/>
      <c r="C141" s="98"/>
      <c r="D141" s="98"/>
      <c r="E141" s="98"/>
    </row>
    <row r="142" spans="1:5" ht="15.75">
      <c r="A142" s="98"/>
      <c r="B142" s="98"/>
      <c r="C142" s="98"/>
      <c r="D142" s="98"/>
      <c r="E142" s="98"/>
    </row>
    <row r="143" spans="1:5" ht="15.75">
      <c r="A143" s="98"/>
      <c r="B143" s="98"/>
      <c r="C143" s="98"/>
      <c r="D143" s="98"/>
      <c r="E143" s="98"/>
    </row>
    <row r="144" spans="1:5" ht="15.75">
      <c r="A144" s="98"/>
      <c r="B144" s="98"/>
      <c r="C144" s="98"/>
      <c r="D144" s="98"/>
      <c r="E144" s="98"/>
    </row>
    <row r="145" spans="1:5" ht="15.75">
      <c r="A145" s="98"/>
      <c r="B145" s="98"/>
      <c r="C145" s="98"/>
      <c r="D145" s="98"/>
      <c r="E145" s="98"/>
    </row>
    <row r="146" spans="1:5" ht="15.75">
      <c r="A146" s="98"/>
      <c r="B146" s="98"/>
      <c r="C146" s="98"/>
      <c r="D146" s="98"/>
      <c r="E146" s="98"/>
    </row>
    <row r="147" spans="1:5" ht="15.75">
      <c r="A147" s="98"/>
      <c r="B147" s="98"/>
      <c r="C147" s="98"/>
      <c r="D147" s="98"/>
      <c r="E147" s="98"/>
    </row>
    <row r="148" spans="1:5" ht="15.75">
      <c r="A148" s="98"/>
      <c r="B148" s="98"/>
      <c r="C148" s="98"/>
      <c r="D148" s="98"/>
      <c r="E148" s="98"/>
    </row>
    <row r="149" spans="1:5" ht="15.75">
      <c r="A149" s="98"/>
      <c r="B149" s="98"/>
      <c r="C149" s="98"/>
      <c r="D149" s="98"/>
      <c r="E149" s="98"/>
    </row>
    <row r="150" spans="1:5" ht="15.75">
      <c r="A150" s="98"/>
      <c r="B150" s="98"/>
      <c r="C150" s="98"/>
      <c r="D150" s="98"/>
      <c r="E150" s="98"/>
    </row>
    <row r="151" spans="1:5" ht="15.75">
      <c r="A151" s="98"/>
      <c r="B151" s="98"/>
      <c r="C151" s="98"/>
      <c r="D151" s="98"/>
      <c r="E151" s="98"/>
    </row>
    <row r="152" spans="1:5" ht="15.75">
      <c r="A152" s="98"/>
      <c r="B152" s="98"/>
      <c r="C152" s="98"/>
      <c r="D152" s="98"/>
      <c r="E152" s="98"/>
    </row>
    <row r="153" spans="1:5" ht="15.75">
      <c r="A153" s="98"/>
      <c r="B153" s="98"/>
      <c r="C153" s="98"/>
      <c r="D153" s="187">
        <v>0</v>
      </c>
      <c r="E153" s="187">
        <v>0</v>
      </c>
    </row>
    <row r="154" spans="1:5" ht="15.75">
      <c r="A154" s="98"/>
      <c r="B154" s="98"/>
      <c r="C154" s="98"/>
      <c r="D154" s="98"/>
      <c r="E154" s="98"/>
    </row>
  </sheetData>
  <sheetProtection/>
  <mergeCells count="19">
    <mergeCell ref="D126:E126"/>
    <mergeCell ref="D131:E131"/>
    <mergeCell ref="A126:C126"/>
    <mergeCell ref="A131:C131"/>
    <mergeCell ref="C125:E125"/>
    <mergeCell ref="D1:E1"/>
    <mergeCell ref="D2:E2"/>
    <mergeCell ref="D3:E3"/>
    <mergeCell ref="A5:E5"/>
    <mergeCell ref="A6:E6"/>
    <mergeCell ref="A114:E114"/>
    <mergeCell ref="A116:B117"/>
    <mergeCell ref="D8:E8"/>
    <mergeCell ref="A9:A10"/>
    <mergeCell ref="D9:D10"/>
    <mergeCell ref="E9:E10"/>
    <mergeCell ref="A69:A70"/>
    <mergeCell ref="D69:D70"/>
    <mergeCell ref="E69:E70"/>
  </mergeCells>
  <printOptions/>
  <pageMargins left="0.61" right="0.35" top="0.45" bottom="0.75" header="0.3" footer="0.3"/>
  <pageSetup horizontalDpi="600" verticalDpi="600" orientation="portrait" paperSize="9" r:id="rId2"/>
  <headerFooter>
    <oddFooter>&amp;C&amp;"Times New Roman,Italic"&amp;10Trang&amp;P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8">
      <selection activeCell="A18" sqref="A18"/>
    </sheetView>
  </sheetViews>
  <sheetFormatPr defaultColWidth="8.796875" defaultRowHeight="15"/>
  <cols>
    <col min="1" max="1" width="45.8984375" style="150" customWidth="1"/>
    <col min="2" max="2" width="6.8984375" style="150" customWidth="1"/>
    <col min="3" max="3" width="7.09765625" style="150" customWidth="1"/>
    <col min="4" max="5" width="14.3984375" style="150" customWidth="1"/>
    <col min="6" max="6" width="14.59765625" style="150" customWidth="1"/>
    <col min="7" max="7" width="15.09765625" style="150" customWidth="1"/>
    <col min="8" max="8" width="18.09765625" style="150" customWidth="1"/>
    <col min="9" max="9" width="17.69921875" style="150" customWidth="1"/>
    <col min="10" max="16384" width="9" style="150" customWidth="1"/>
  </cols>
  <sheetData>
    <row r="1" spans="1:7" s="3" customFormat="1" ht="15.75" customHeight="1">
      <c r="A1" s="151"/>
      <c r="B1" s="52"/>
      <c r="C1" s="52"/>
      <c r="D1" s="152"/>
      <c r="E1" s="151"/>
      <c r="F1" s="152"/>
      <c r="G1" s="148" t="s">
        <v>368</v>
      </c>
    </row>
    <row r="2" spans="1:7" s="3" customFormat="1" ht="15.75" customHeight="1">
      <c r="A2" s="113"/>
      <c r="B2" s="52"/>
      <c r="C2" s="52"/>
      <c r="D2" s="153"/>
      <c r="E2" s="113"/>
      <c r="F2" s="153"/>
      <c r="G2" s="149" t="s">
        <v>184</v>
      </c>
    </row>
    <row r="3" spans="1:7" s="3" customFormat="1" ht="15.75" customHeight="1">
      <c r="A3" s="113"/>
      <c r="B3" s="52"/>
      <c r="C3" s="52"/>
      <c r="D3" s="188"/>
      <c r="E3" s="113"/>
      <c r="F3" s="188"/>
      <c r="G3" s="149" t="s">
        <v>370</v>
      </c>
    </row>
    <row r="4" spans="4:7" s="3" customFormat="1" ht="10.5" customHeight="1">
      <c r="D4" s="163"/>
      <c r="E4" s="163"/>
      <c r="F4" s="163"/>
      <c r="G4" s="163"/>
    </row>
    <row r="5" spans="1:7" s="3" customFormat="1" ht="20.25" customHeight="1">
      <c r="A5" s="377" t="s">
        <v>402</v>
      </c>
      <c r="B5" s="377"/>
      <c r="C5" s="377"/>
      <c r="D5" s="377"/>
      <c r="E5" s="377"/>
      <c r="F5" s="377"/>
      <c r="G5" s="377"/>
    </row>
    <row r="6" spans="1:7" s="3" customFormat="1" ht="18" customHeight="1">
      <c r="A6" s="378" t="s">
        <v>667</v>
      </c>
      <c r="B6" s="378"/>
      <c r="C6" s="378"/>
      <c r="D6" s="378"/>
      <c r="E6" s="378"/>
      <c r="F6" s="378"/>
      <c r="G6" s="378"/>
    </row>
    <row r="7" spans="4:7" s="3" customFormat="1" ht="15.75">
      <c r="D7" s="340"/>
      <c r="E7" s="189"/>
      <c r="F7" s="379" t="s">
        <v>185</v>
      </c>
      <c r="G7" s="379"/>
    </row>
    <row r="8" spans="1:7" s="3" customFormat="1" ht="27.75" customHeight="1">
      <c r="A8" s="380" t="s">
        <v>301</v>
      </c>
      <c r="B8" s="380" t="s">
        <v>403</v>
      </c>
      <c r="C8" s="380" t="s">
        <v>188</v>
      </c>
      <c r="D8" s="382" t="s">
        <v>404</v>
      </c>
      <c r="E8" s="383"/>
      <c r="F8" s="382" t="s">
        <v>405</v>
      </c>
      <c r="G8" s="383"/>
    </row>
    <row r="9" spans="1:7" s="3" customFormat="1" ht="17.25" customHeight="1">
      <c r="A9" s="381"/>
      <c r="B9" s="381"/>
      <c r="C9" s="381"/>
      <c r="D9" s="59" t="s">
        <v>314</v>
      </c>
      <c r="E9" s="59" t="s">
        <v>315</v>
      </c>
      <c r="F9" s="59" t="s">
        <v>314</v>
      </c>
      <c r="G9" s="59" t="s">
        <v>315</v>
      </c>
    </row>
    <row r="10" spans="1:8" ht="9" customHeight="1">
      <c r="A10" s="114" t="s">
        <v>316</v>
      </c>
      <c r="B10" s="114" t="s">
        <v>317</v>
      </c>
      <c r="C10" s="114" t="s">
        <v>318</v>
      </c>
      <c r="D10" s="114">
        <v>1</v>
      </c>
      <c r="E10" s="114">
        <v>2</v>
      </c>
      <c r="F10" s="114">
        <v>3</v>
      </c>
      <c r="G10" s="114">
        <v>4</v>
      </c>
      <c r="H10" s="3"/>
    </row>
    <row r="11" spans="1:9" s="3" customFormat="1" ht="15.75" customHeight="1">
      <c r="A11" s="115" t="s">
        <v>319</v>
      </c>
      <c r="B11" s="190" t="s">
        <v>320</v>
      </c>
      <c r="C11" s="190" t="s">
        <v>321</v>
      </c>
      <c r="D11" s="116">
        <f>588770408382-516629835502+5888338158</f>
        <v>78028911038</v>
      </c>
      <c r="E11" s="116">
        <v>205285124982</v>
      </c>
      <c r="F11" s="116">
        <f>516629835502+D11</f>
        <v>594658746540</v>
      </c>
      <c r="G11" s="116">
        <v>1635548330976</v>
      </c>
      <c r="H11" s="342"/>
      <c r="I11" s="355">
        <f>+E21</f>
        <v>-22775216465</v>
      </c>
    </row>
    <row r="12" spans="1:9" s="3" customFormat="1" ht="15.75" customHeight="1">
      <c r="A12" s="115" t="s">
        <v>322</v>
      </c>
      <c r="B12" s="191" t="s">
        <v>323</v>
      </c>
      <c r="C12" s="192"/>
      <c r="D12" s="87">
        <v>0</v>
      </c>
      <c r="E12" s="87">
        <v>0</v>
      </c>
      <c r="F12" s="87">
        <v>5888338158</v>
      </c>
      <c r="G12" s="87">
        <v>18998761</v>
      </c>
      <c r="H12" s="342"/>
      <c r="I12" s="341"/>
    </row>
    <row r="13" spans="1:9" s="3" customFormat="1" ht="15.75" customHeight="1">
      <c r="A13" s="115" t="s">
        <v>406</v>
      </c>
      <c r="B13" s="192">
        <v>10</v>
      </c>
      <c r="C13" s="192"/>
      <c r="D13" s="87">
        <f>SUM(D11-D12)</f>
        <v>78028911038</v>
      </c>
      <c r="E13" s="87">
        <f>SUM(E11-E12)</f>
        <v>205285124982</v>
      </c>
      <c r="F13" s="87">
        <f>SUM(F11-F12)</f>
        <v>588770408382</v>
      </c>
      <c r="G13" s="87">
        <f>SUM(G11-G12)</f>
        <v>1635529332215</v>
      </c>
      <c r="H13" s="342"/>
      <c r="I13" s="341">
        <f>+D14-D13</f>
        <v>14781770587</v>
      </c>
    </row>
    <row r="14" spans="1:9" s="3" customFormat="1" ht="15.75" customHeight="1">
      <c r="A14" s="115" t="s">
        <v>324</v>
      </c>
      <c r="B14" s="192">
        <v>11</v>
      </c>
      <c r="C14" s="192" t="s">
        <v>327</v>
      </c>
      <c r="D14" s="87">
        <f>575979772428-483169090803</f>
        <v>92810681625</v>
      </c>
      <c r="E14" s="87">
        <v>160562221003</v>
      </c>
      <c r="F14" s="87">
        <f>483169090803+D14</f>
        <v>575979772428</v>
      </c>
      <c r="G14" s="87">
        <v>1395621372898</v>
      </c>
      <c r="H14" s="342"/>
      <c r="I14" s="356">
        <f>+I13/D11</f>
        <v>0.18943966268863208</v>
      </c>
    </row>
    <row r="15" spans="1:9" s="3" customFormat="1" ht="15.75" customHeight="1">
      <c r="A15" s="115" t="s">
        <v>407</v>
      </c>
      <c r="B15" s="192">
        <v>20</v>
      </c>
      <c r="C15" s="192"/>
      <c r="D15" s="87">
        <f>SUM(D13-D14)</f>
        <v>-14781770587</v>
      </c>
      <c r="E15" s="87">
        <f>SUM(E13-E14)</f>
        <v>44722903979</v>
      </c>
      <c r="F15" s="87">
        <f>SUM(F13-F14)</f>
        <v>12790635954</v>
      </c>
      <c r="G15" s="87">
        <f>SUM(G13-G14)</f>
        <v>239907959317</v>
      </c>
      <c r="H15" s="342"/>
      <c r="I15" s="3">
        <f>+I14*100</f>
        <v>18.943966268863207</v>
      </c>
    </row>
    <row r="16" spans="1:9" s="3" customFormat="1" ht="15.75" customHeight="1">
      <c r="A16" s="115" t="s">
        <v>326</v>
      </c>
      <c r="B16" s="192">
        <v>21</v>
      </c>
      <c r="C16" s="192" t="s">
        <v>325</v>
      </c>
      <c r="D16" s="87">
        <f>72612599764-31498203019</f>
        <v>41114396745</v>
      </c>
      <c r="E16" s="87">
        <v>20742298818</v>
      </c>
      <c r="F16" s="87">
        <f>31498203019+D16</f>
        <v>72612599764</v>
      </c>
      <c r="G16" s="87">
        <v>59392135258</v>
      </c>
      <c r="H16" s="342"/>
      <c r="I16" s="341">
        <f>+D19-E19</f>
        <v>759847562</v>
      </c>
    </row>
    <row r="17" spans="1:9" s="3" customFormat="1" ht="15.75" customHeight="1">
      <c r="A17" s="115" t="s">
        <v>328</v>
      </c>
      <c r="B17" s="192">
        <v>22</v>
      </c>
      <c r="C17" s="192" t="s">
        <v>329</v>
      </c>
      <c r="D17" s="87">
        <f>106469382435-74601225511</f>
        <v>31868156924</v>
      </c>
      <c r="E17" s="87">
        <v>62912076481</v>
      </c>
      <c r="F17" s="87">
        <f>74601225511+D17</f>
        <v>106469382435</v>
      </c>
      <c r="G17" s="87">
        <v>173319899932</v>
      </c>
      <c r="H17" s="342"/>
      <c r="I17" s="3">
        <f>+I16/E19</f>
        <v>1.3298926786553953</v>
      </c>
    </row>
    <row r="18" spans="1:9" s="3" customFormat="1" ht="15.75" customHeight="1">
      <c r="A18" s="117" t="s">
        <v>330</v>
      </c>
      <c r="B18" s="192">
        <v>23</v>
      </c>
      <c r="C18" s="192"/>
      <c r="D18" s="87">
        <v>0</v>
      </c>
      <c r="E18" s="87">
        <v>47362360231</v>
      </c>
      <c r="F18" s="87">
        <f>40898120562+D18</f>
        <v>40898120562</v>
      </c>
      <c r="G18" s="87">
        <v>125472857277</v>
      </c>
      <c r="H18" s="342"/>
      <c r="I18" s="341">
        <f>+I17*100</f>
        <v>132.98926786553952</v>
      </c>
    </row>
    <row r="19" spans="1:9" s="3" customFormat="1" ht="15.75" customHeight="1">
      <c r="A19" s="115" t="s">
        <v>331</v>
      </c>
      <c r="B19" s="192">
        <v>24</v>
      </c>
      <c r="C19" s="192"/>
      <c r="D19" s="87">
        <f>2184407665-853200042</f>
        <v>1331207623</v>
      </c>
      <c r="E19" s="87">
        <v>571360061</v>
      </c>
      <c r="F19" s="87">
        <f>853200042+D19</f>
        <v>2184407665</v>
      </c>
      <c r="G19" s="87">
        <v>9556249683</v>
      </c>
      <c r="H19" s="342"/>
      <c r="I19" s="355">
        <f>+F13-G13</f>
        <v>-1046758923833</v>
      </c>
    </row>
    <row r="20" spans="1:9" s="3" customFormat="1" ht="15.75" customHeight="1">
      <c r="A20" s="115" t="s">
        <v>332</v>
      </c>
      <c r="B20" s="192">
        <v>25</v>
      </c>
      <c r="C20" s="192" t="s">
        <v>379</v>
      </c>
      <c r="D20" s="87">
        <f>34167814562-24777700485</f>
        <v>9390114077</v>
      </c>
      <c r="E20" s="87">
        <v>24756982720</v>
      </c>
      <c r="F20" s="87">
        <f>24777700485+D20</f>
        <v>34167814562</v>
      </c>
      <c r="G20" s="87">
        <v>66576197076</v>
      </c>
      <c r="H20" s="342"/>
      <c r="I20" s="355">
        <f>+I19/G13</f>
        <v>-0.6400123209134823</v>
      </c>
    </row>
    <row r="21" spans="1:9" s="3" customFormat="1" ht="15.75" customHeight="1">
      <c r="A21" s="115" t="s">
        <v>333</v>
      </c>
      <c r="B21" s="192">
        <v>30</v>
      </c>
      <c r="C21" s="192"/>
      <c r="D21" s="87">
        <f>SUM(D15+D16-D17-D19-D20)</f>
        <v>-16256852466</v>
      </c>
      <c r="E21" s="87">
        <f>SUM(E15+E16-E17-E19-E20)</f>
        <v>-22775216465</v>
      </c>
      <c r="F21" s="87">
        <f>SUM(F15+F16-F17-F19-F20)</f>
        <v>-57418368944</v>
      </c>
      <c r="G21" s="87">
        <f>SUM(G15+G16-G17-G19-G20)</f>
        <v>49847747884</v>
      </c>
      <c r="H21" s="342"/>
      <c r="I21" s="341">
        <f>+F23-G23</f>
        <v>14027021658</v>
      </c>
    </row>
    <row r="22" spans="1:9" s="3" customFormat="1" ht="15.75" customHeight="1">
      <c r="A22" s="115" t="s">
        <v>334</v>
      </c>
      <c r="B22" s="192">
        <v>31</v>
      </c>
      <c r="C22" s="192"/>
      <c r="D22" s="87">
        <f>13647935156-12309544122</f>
        <v>1338391034</v>
      </c>
      <c r="E22" s="87">
        <v>1423609224</v>
      </c>
      <c r="F22" s="87">
        <f>12309544122+D22</f>
        <v>13647935156</v>
      </c>
      <c r="G22" s="87">
        <v>1688353909</v>
      </c>
      <c r="H22" s="342"/>
      <c r="I22" s="356">
        <f>+I21/G23</f>
        <v>1.0023475432707127</v>
      </c>
    </row>
    <row r="23" spans="1:9" s="3" customFormat="1" ht="15.75" customHeight="1">
      <c r="A23" s="115" t="s">
        <v>335</v>
      </c>
      <c r="B23" s="192">
        <v>32</v>
      </c>
      <c r="C23" s="192"/>
      <c r="D23" s="87">
        <f>28021191397-14342033306</f>
        <v>13679158091</v>
      </c>
      <c r="E23" s="87">
        <v>-14663118842</v>
      </c>
      <c r="F23" s="87">
        <f>14342033306+D23</f>
        <v>28021191397</v>
      </c>
      <c r="G23" s="87">
        <v>13994169739</v>
      </c>
      <c r="H23" s="342"/>
      <c r="I23" s="355">
        <f>+I22*100</f>
        <v>100.23475432707127</v>
      </c>
    </row>
    <row r="24" spans="1:9" s="3" customFormat="1" ht="15.75" customHeight="1">
      <c r="A24" s="115" t="s">
        <v>408</v>
      </c>
      <c r="B24" s="192">
        <v>40</v>
      </c>
      <c r="C24" s="192"/>
      <c r="D24" s="87">
        <f>SUM(D22-D23)</f>
        <v>-12340767057</v>
      </c>
      <c r="E24" s="87">
        <f>SUM(E22-E23)</f>
        <v>16086728066</v>
      </c>
      <c r="F24" s="87">
        <f>SUM(F22-F23)</f>
        <v>-14373256241</v>
      </c>
      <c r="G24" s="87">
        <f>SUM(G22-G23)</f>
        <v>-12305815830</v>
      </c>
      <c r="H24" s="342"/>
      <c r="I24" s="341">
        <f>+F23-G23</f>
        <v>14027021658</v>
      </c>
    </row>
    <row r="25" spans="1:9" s="3" customFormat="1" ht="15.75" customHeight="1">
      <c r="A25" s="115" t="s">
        <v>662</v>
      </c>
      <c r="B25" s="192">
        <v>50</v>
      </c>
      <c r="C25" s="192"/>
      <c r="D25" s="87">
        <f>SUM(D21+D24)</f>
        <v>-28597619523</v>
      </c>
      <c r="E25" s="87">
        <f>SUM(E21+E24)</f>
        <v>-6688488399</v>
      </c>
      <c r="F25" s="87">
        <f>SUM(F21+F24)</f>
        <v>-71791625185</v>
      </c>
      <c r="G25" s="87">
        <f>SUM(G21+G24)</f>
        <v>37541932054</v>
      </c>
      <c r="H25" s="342"/>
      <c r="I25" s="358">
        <f>+I24/G23</f>
        <v>1.0023475432707127</v>
      </c>
    </row>
    <row r="26" spans="1:9" s="3" customFormat="1" ht="15.75" customHeight="1">
      <c r="A26" s="115" t="s">
        <v>663</v>
      </c>
      <c r="B26" s="192">
        <v>51</v>
      </c>
      <c r="C26" s="192" t="s">
        <v>336</v>
      </c>
      <c r="D26" s="87">
        <v>0</v>
      </c>
      <c r="E26" s="87">
        <v>-7565217990</v>
      </c>
      <c r="F26" s="87">
        <f>+D26+0</f>
        <v>0</v>
      </c>
      <c r="G26" s="87">
        <v>3635907098</v>
      </c>
      <c r="H26" s="342">
        <f>+G28</f>
        <v>33906024956</v>
      </c>
      <c r="I26" s="342"/>
    </row>
    <row r="27" spans="1:8" s="3" customFormat="1" ht="15.75" customHeight="1" hidden="1">
      <c r="A27" s="115" t="s">
        <v>664</v>
      </c>
      <c r="B27" s="192">
        <v>52</v>
      </c>
      <c r="C27" s="192" t="s">
        <v>336</v>
      </c>
      <c r="D27" s="87">
        <v>0</v>
      </c>
      <c r="E27" s="87">
        <v>0</v>
      </c>
      <c r="F27" s="87">
        <f>+'[1]TH'!G26</f>
        <v>0</v>
      </c>
      <c r="G27" s="87">
        <v>0</v>
      </c>
      <c r="H27" s="342"/>
    </row>
    <row r="28" spans="1:9" s="3" customFormat="1" ht="15.75" customHeight="1">
      <c r="A28" s="115" t="s">
        <v>665</v>
      </c>
      <c r="B28" s="192">
        <v>60</v>
      </c>
      <c r="C28" s="192"/>
      <c r="D28" s="87">
        <f>+D25-D26-D27</f>
        <v>-28597619523</v>
      </c>
      <c r="E28" s="87">
        <f>+E25-E26-E27</f>
        <v>876729591</v>
      </c>
      <c r="F28" s="87">
        <f>+F25-F26-F27</f>
        <v>-71791625185</v>
      </c>
      <c r="G28" s="87">
        <f>+G25-G26-G27</f>
        <v>33906024956</v>
      </c>
      <c r="H28" s="342">
        <f>+F28</f>
        <v>-71791625185</v>
      </c>
      <c r="I28" s="3">
        <f>+I26/19505693020</f>
        <v>0</v>
      </c>
    </row>
    <row r="29" spans="1:8" s="3" customFormat="1" ht="15.75" customHeight="1">
      <c r="A29" s="118" t="s">
        <v>666</v>
      </c>
      <c r="B29" s="193">
        <v>70</v>
      </c>
      <c r="C29" s="193" t="s">
        <v>409</v>
      </c>
      <c r="D29" s="119">
        <v>0</v>
      </c>
      <c r="E29" s="119">
        <f>+E28/15000000</f>
        <v>58.4486394</v>
      </c>
      <c r="F29" s="119">
        <v>0</v>
      </c>
      <c r="G29" s="119">
        <f>+G28/15000000</f>
        <v>2260.4016637333334</v>
      </c>
      <c r="H29" s="342">
        <f>+H26-H28</f>
        <v>105697650141</v>
      </c>
    </row>
    <row r="30" spans="4:6" s="3" customFormat="1" ht="10.5" customHeight="1">
      <c r="D30" s="158"/>
      <c r="F30" s="341"/>
    </row>
    <row r="31" spans="2:7" s="3" customFormat="1" ht="15.75">
      <c r="B31" s="63"/>
      <c r="C31" s="63"/>
      <c r="D31" s="318"/>
      <c r="E31" s="56"/>
      <c r="F31" s="56" t="s">
        <v>695</v>
      </c>
      <c r="G31" s="63"/>
    </row>
    <row r="32" spans="1:7" s="3" customFormat="1" ht="18" customHeight="1">
      <c r="A32" s="348" t="s">
        <v>684</v>
      </c>
      <c r="B32" s="375" t="s">
        <v>313</v>
      </c>
      <c r="C32" s="375"/>
      <c r="D32" s="375"/>
      <c r="E32" s="57"/>
      <c r="F32" s="57" t="s">
        <v>697</v>
      </c>
      <c r="G32" s="34"/>
    </row>
    <row r="33" spans="1:7" s="3" customFormat="1" ht="15.75" customHeight="1">
      <c r="A33" s="52"/>
      <c r="B33" s="52"/>
      <c r="C33" s="52"/>
      <c r="D33" s="58"/>
      <c r="E33" s="58"/>
      <c r="F33" s="58"/>
      <c r="G33" s="52"/>
    </row>
    <row r="34" spans="1:7" s="3" customFormat="1" ht="15.75" customHeight="1">
      <c r="A34" s="52"/>
      <c r="B34" s="52"/>
      <c r="C34" s="52"/>
      <c r="D34" s="58"/>
      <c r="E34" s="58"/>
      <c r="F34" s="58"/>
      <c r="G34" s="52"/>
    </row>
    <row r="35" spans="1:7" s="3" customFormat="1" ht="15.75" customHeight="1">
      <c r="A35" s="52"/>
      <c r="B35" s="52"/>
      <c r="C35" s="52"/>
      <c r="D35" s="58"/>
      <c r="E35" s="58"/>
      <c r="F35" s="58"/>
      <c r="G35" s="52"/>
    </row>
    <row r="36" spans="1:7" s="3" customFormat="1" ht="15.75" customHeight="1">
      <c r="A36" s="52"/>
      <c r="B36" s="52"/>
      <c r="C36" s="52"/>
      <c r="D36" s="58"/>
      <c r="E36" s="58"/>
      <c r="F36" s="58"/>
      <c r="G36" s="52"/>
    </row>
    <row r="37" spans="1:7" s="3" customFormat="1" ht="15.75">
      <c r="A37" s="58" t="s">
        <v>685</v>
      </c>
      <c r="B37" s="376" t="s">
        <v>70</v>
      </c>
      <c r="C37" s="376"/>
      <c r="D37" s="376"/>
      <c r="E37" s="58"/>
      <c r="F37" s="58" t="s">
        <v>698</v>
      </c>
      <c r="G37" s="52"/>
    </row>
    <row r="62" ht="15">
      <c r="A62" s="322"/>
    </row>
    <row r="63" ht="15">
      <c r="A63" s="323"/>
    </row>
    <row r="64" ht="15">
      <c r="A64" s="322"/>
    </row>
    <row r="65" ht="15">
      <c r="A65" s="322"/>
    </row>
    <row r="66" ht="15">
      <c r="A66" s="322"/>
    </row>
    <row r="67" ht="15">
      <c r="A67" s="323"/>
    </row>
  </sheetData>
  <sheetProtection/>
  <mergeCells count="10">
    <mergeCell ref="B32:D32"/>
    <mergeCell ref="B37:D37"/>
    <mergeCell ref="A5:G5"/>
    <mergeCell ref="A6:G6"/>
    <mergeCell ref="F7:G7"/>
    <mergeCell ref="A8:A9"/>
    <mergeCell ref="B8:B9"/>
    <mergeCell ref="C8:C9"/>
    <mergeCell ref="D8:E8"/>
    <mergeCell ref="F8:G8"/>
  </mergeCells>
  <printOptions horizontalCentered="1"/>
  <pageMargins left="0.44" right="0.4" top="0.2" bottom="0.24" header="0.3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4">
      <selection activeCell="D19" sqref="D19"/>
    </sheetView>
  </sheetViews>
  <sheetFormatPr defaultColWidth="8.796875" defaultRowHeight="15"/>
  <cols>
    <col min="1" max="1" width="44" style="0" customWidth="1"/>
    <col min="2" max="2" width="5" style="0" customWidth="1"/>
    <col min="3" max="3" width="5.8984375" style="0" customWidth="1"/>
    <col min="4" max="5" width="13.69921875" style="0" customWidth="1"/>
    <col min="6" max="6" width="13" style="194" customWidth="1"/>
    <col min="7" max="8" width="9" style="194" customWidth="1"/>
  </cols>
  <sheetData>
    <row r="1" spans="1:5" ht="15.75" customHeight="1">
      <c r="A1" s="112"/>
      <c r="B1" s="120"/>
      <c r="C1" s="120"/>
      <c r="D1" s="371" t="s">
        <v>410</v>
      </c>
      <c r="E1" s="371"/>
    </row>
    <row r="2" spans="1:5" ht="15.75" customHeight="1">
      <c r="A2" s="113"/>
      <c r="B2" s="120"/>
      <c r="C2" s="120"/>
      <c r="D2" s="372" t="s">
        <v>391</v>
      </c>
      <c r="E2" s="372"/>
    </row>
    <row r="3" spans="1:5" ht="15.75" customHeight="1">
      <c r="A3" s="113"/>
      <c r="B3" s="120"/>
      <c r="C3" s="120"/>
      <c r="D3" s="373" t="s">
        <v>392</v>
      </c>
      <c r="E3" s="373"/>
    </row>
    <row r="4" spans="1:5" ht="15" customHeight="1">
      <c r="A4" s="111"/>
      <c r="B4" s="120"/>
      <c r="C4" s="120"/>
      <c r="D4" s="120"/>
      <c r="E4" s="120"/>
    </row>
    <row r="5" spans="1:5" ht="21.75" customHeight="1">
      <c r="A5" s="374" t="s">
        <v>411</v>
      </c>
      <c r="B5" s="374"/>
      <c r="C5" s="374"/>
      <c r="D5" s="374"/>
      <c r="E5" s="374"/>
    </row>
    <row r="6" spans="1:5" ht="18" customHeight="1">
      <c r="A6" s="388" t="s">
        <v>337</v>
      </c>
      <c r="B6" s="388"/>
      <c r="C6" s="388"/>
      <c r="D6" s="388"/>
      <c r="E6" s="388"/>
    </row>
    <row r="7" spans="1:5" ht="18" customHeight="1">
      <c r="A7" s="368" t="s">
        <v>676</v>
      </c>
      <c r="B7" s="368"/>
      <c r="C7" s="368"/>
      <c r="D7" s="368"/>
      <c r="E7" s="368"/>
    </row>
    <row r="8" spans="1:5" ht="16.5" customHeight="1">
      <c r="A8" s="121"/>
      <c r="B8" s="120"/>
      <c r="C8" s="120"/>
      <c r="D8" s="389" t="s">
        <v>185</v>
      </c>
      <c r="E8" s="389"/>
    </row>
    <row r="9" spans="1:5" ht="16.5" customHeight="1">
      <c r="A9" s="390" t="s">
        <v>301</v>
      </c>
      <c r="B9" s="393" t="s">
        <v>187</v>
      </c>
      <c r="C9" s="393" t="s">
        <v>188</v>
      </c>
      <c r="D9" s="396" t="s">
        <v>412</v>
      </c>
      <c r="E9" s="397"/>
    </row>
    <row r="10" spans="1:5" ht="16.5" customHeight="1">
      <c r="A10" s="391"/>
      <c r="B10" s="394"/>
      <c r="C10" s="394"/>
      <c r="D10" s="386" t="s">
        <v>413</v>
      </c>
      <c r="E10" s="387"/>
    </row>
    <row r="11" spans="1:5" ht="16.5" customHeight="1">
      <c r="A11" s="392"/>
      <c r="B11" s="395"/>
      <c r="C11" s="395"/>
      <c r="D11" s="195" t="s">
        <v>314</v>
      </c>
      <c r="E11" s="195" t="s">
        <v>315</v>
      </c>
    </row>
    <row r="12" spans="1:5" ht="16.5" customHeight="1">
      <c r="A12" s="122" t="s">
        <v>338</v>
      </c>
      <c r="B12" s="88"/>
      <c r="C12" s="86" t="s">
        <v>190</v>
      </c>
      <c r="D12" s="88"/>
      <c r="E12" s="88"/>
    </row>
    <row r="13" spans="1:5" ht="14.25" customHeight="1">
      <c r="A13" s="123" t="s">
        <v>339</v>
      </c>
      <c r="B13" s="85">
        <v>1</v>
      </c>
      <c r="C13" s="86" t="s">
        <v>190</v>
      </c>
      <c r="D13" s="87">
        <v>193727354941</v>
      </c>
      <c r="E13" s="87">
        <v>1748401048474</v>
      </c>
    </row>
    <row r="14" spans="1:5" ht="14.25" customHeight="1">
      <c r="A14" s="123" t="s">
        <v>340</v>
      </c>
      <c r="B14" s="85">
        <v>2</v>
      </c>
      <c r="C14" s="86" t="s">
        <v>190</v>
      </c>
      <c r="D14" s="87">
        <v>-97666864319</v>
      </c>
      <c r="E14" s="87">
        <v>-715649845909</v>
      </c>
    </row>
    <row r="15" spans="1:5" ht="14.25" customHeight="1">
      <c r="A15" s="123" t="s">
        <v>341</v>
      </c>
      <c r="B15" s="85">
        <v>3</v>
      </c>
      <c r="C15" s="86" t="s">
        <v>190</v>
      </c>
      <c r="D15" s="87">
        <v>-12042254198</v>
      </c>
      <c r="E15" s="87">
        <v>-31839845379</v>
      </c>
    </row>
    <row r="16" spans="1:5" ht="14.25" customHeight="1">
      <c r="A16" s="123" t="s">
        <v>342</v>
      </c>
      <c r="B16" s="85">
        <v>4</v>
      </c>
      <c r="C16" s="86" t="s">
        <v>190</v>
      </c>
      <c r="D16" s="87">
        <v>-49876740998</v>
      </c>
      <c r="E16" s="87">
        <v>-321309320254</v>
      </c>
    </row>
    <row r="17" spans="1:5" ht="14.25" customHeight="1">
      <c r="A17" s="123" t="s">
        <v>343</v>
      </c>
      <c r="B17" s="85">
        <v>5</v>
      </c>
      <c r="C17" s="86" t="s">
        <v>190</v>
      </c>
      <c r="D17" s="87">
        <v>0</v>
      </c>
      <c r="E17" s="87">
        <v>-7989063022</v>
      </c>
    </row>
    <row r="18" spans="1:5" ht="14.25" customHeight="1">
      <c r="A18" s="123" t="s">
        <v>344</v>
      </c>
      <c r="B18" s="85">
        <v>6</v>
      </c>
      <c r="C18" s="86" t="s">
        <v>190</v>
      </c>
      <c r="D18" s="87">
        <v>380414584218</v>
      </c>
      <c r="E18" s="87">
        <v>1036187724784</v>
      </c>
    </row>
    <row r="19" spans="1:5" ht="14.25" customHeight="1">
      <c r="A19" s="123" t="s">
        <v>345</v>
      </c>
      <c r="B19" s="85">
        <v>7</v>
      </c>
      <c r="C19" s="86" t="s">
        <v>190</v>
      </c>
      <c r="D19" s="87">
        <v>-279591232068</v>
      </c>
      <c r="E19" s="87">
        <v>-839035644268</v>
      </c>
    </row>
    <row r="20" spans="1:6" ht="16.5" customHeight="1">
      <c r="A20" s="122" t="s">
        <v>346</v>
      </c>
      <c r="B20" s="83">
        <v>20</v>
      </c>
      <c r="C20" s="86" t="s">
        <v>190</v>
      </c>
      <c r="D20" s="89">
        <f>SUM(D13:D19)</f>
        <v>134964847576</v>
      </c>
      <c r="E20" s="89">
        <f>SUM(E13:E19)</f>
        <v>868765054426</v>
      </c>
      <c r="F20" s="87"/>
    </row>
    <row r="21" spans="1:5" ht="16.5" customHeight="1">
      <c r="A21" s="122" t="s">
        <v>347</v>
      </c>
      <c r="B21" s="88"/>
      <c r="C21" s="86" t="s">
        <v>190</v>
      </c>
      <c r="D21" s="88"/>
      <c r="E21" s="88"/>
    </row>
    <row r="22" spans="1:5" ht="14.25" customHeight="1">
      <c r="A22" s="123" t="s">
        <v>348</v>
      </c>
      <c r="B22" s="85">
        <v>21</v>
      </c>
      <c r="C22" s="86" t="s">
        <v>190</v>
      </c>
      <c r="D22" s="87">
        <v>-208774725</v>
      </c>
      <c r="E22" s="87">
        <v>-2639058801</v>
      </c>
    </row>
    <row r="23" spans="1:5" ht="14.25" customHeight="1">
      <c r="A23" s="123" t="s">
        <v>349</v>
      </c>
      <c r="B23" s="85">
        <v>22</v>
      </c>
      <c r="C23" s="86" t="s">
        <v>190</v>
      </c>
      <c r="D23" s="87">
        <v>15000</v>
      </c>
      <c r="E23" s="87">
        <v>330857431</v>
      </c>
    </row>
    <row r="24" spans="1:5" ht="14.25" customHeight="1">
      <c r="A24" s="123" t="s">
        <v>350</v>
      </c>
      <c r="B24" s="85">
        <v>23</v>
      </c>
      <c r="C24" s="86" t="s">
        <v>190</v>
      </c>
      <c r="D24" s="87">
        <v>38580845</v>
      </c>
      <c r="E24" s="87">
        <v>-19939314893</v>
      </c>
    </row>
    <row r="25" spans="1:5" ht="14.25" customHeight="1">
      <c r="A25" s="123" t="s">
        <v>351</v>
      </c>
      <c r="B25" s="85">
        <v>24</v>
      </c>
      <c r="C25" s="86" t="s">
        <v>190</v>
      </c>
      <c r="D25" s="87">
        <v>0</v>
      </c>
      <c r="E25" s="87">
        <v>0</v>
      </c>
    </row>
    <row r="26" spans="1:5" ht="14.25" customHeight="1">
      <c r="A26" s="123" t="s">
        <v>352</v>
      </c>
      <c r="B26" s="85">
        <v>25</v>
      </c>
      <c r="C26" s="86" t="s">
        <v>190</v>
      </c>
      <c r="D26" s="87">
        <v>0</v>
      </c>
      <c r="E26" s="87">
        <v>-2100000000</v>
      </c>
    </row>
    <row r="27" spans="1:5" ht="14.25" customHeight="1">
      <c r="A27" s="123" t="s">
        <v>353</v>
      </c>
      <c r="B27" s="85">
        <v>26</v>
      </c>
      <c r="C27" s="86" t="s">
        <v>190</v>
      </c>
      <c r="D27" s="87">
        <v>0</v>
      </c>
      <c r="E27" s="87">
        <v>0</v>
      </c>
    </row>
    <row r="28" spans="1:5" ht="14.25" customHeight="1">
      <c r="A28" s="123" t="s">
        <v>354</v>
      </c>
      <c r="B28" s="85">
        <v>27</v>
      </c>
      <c r="C28" s="86" t="s">
        <v>190</v>
      </c>
      <c r="D28" s="87">
        <v>513537094</v>
      </c>
      <c r="E28" s="87">
        <v>7556780398</v>
      </c>
    </row>
    <row r="29" spans="1:5" ht="16.5" customHeight="1">
      <c r="A29" s="122" t="s">
        <v>355</v>
      </c>
      <c r="B29" s="83">
        <v>30</v>
      </c>
      <c r="C29" s="86" t="s">
        <v>190</v>
      </c>
      <c r="D29" s="89">
        <f>SUM(D22:D28)</f>
        <v>343358214</v>
      </c>
      <c r="E29" s="89">
        <f>SUM(E22:E28)</f>
        <v>-16790735865</v>
      </c>
    </row>
    <row r="30" spans="1:5" ht="16.5" customHeight="1">
      <c r="A30" s="122" t="s">
        <v>356</v>
      </c>
      <c r="B30" s="88"/>
      <c r="C30" s="86" t="s">
        <v>190</v>
      </c>
      <c r="D30" s="87"/>
      <c r="E30" s="88"/>
    </row>
    <row r="31" spans="1:5" ht="14.25" customHeight="1" hidden="1">
      <c r="A31" s="123" t="s">
        <v>357</v>
      </c>
      <c r="B31" s="85">
        <v>31</v>
      </c>
      <c r="C31" s="86" t="s">
        <v>190</v>
      </c>
      <c r="D31" s="87"/>
      <c r="E31" s="87">
        <v>0</v>
      </c>
    </row>
    <row r="32" spans="1:5" ht="14.25" customHeight="1" hidden="1">
      <c r="A32" s="123" t="s">
        <v>358</v>
      </c>
      <c r="B32" s="85">
        <v>32</v>
      </c>
      <c r="C32" s="86" t="s">
        <v>190</v>
      </c>
      <c r="D32" s="87"/>
      <c r="E32" s="87">
        <v>0</v>
      </c>
    </row>
    <row r="33" spans="1:5" ht="14.25" customHeight="1">
      <c r="A33" s="123" t="s">
        <v>359</v>
      </c>
      <c r="B33" s="85">
        <v>33</v>
      </c>
      <c r="C33" s="86" t="s">
        <v>190</v>
      </c>
      <c r="D33" s="87">
        <v>138509461947</v>
      </c>
      <c r="E33" s="87">
        <v>749914044010</v>
      </c>
    </row>
    <row r="34" spans="1:5" ht="14.25" customHeight="1">
      <c r="A34" s="123" t="s">
        <v>360</v>
      </c>
      <c r="B34" s="85">
        <v>34</v>
      </c>
      <c r="C34" s="86" t="s">
        <v>190</v>
      </c>
      <c r="D34" s="87">
        <v>-268592763621</v>
      </c>
      <c r="E34" s="87">
        <v>-1765772850392</v>
      </c>
    </row>
    <row r="35" spans="1:5" ht="14.25" customHeight="1" hidden="1">
      <c r="A35" s="123" t="s">
        <v>361</v>
      </c>
      <c r="B35" s="85">
        <v>35</v>
      </c>
      <c r="C35" s="86" t="s">
        <v>190</v>
      </c>
      <c r="D35" s="87"/>
      <c r="E35" s="87">
        <v>0</v>
      </c>
    </row>
    <row r="36" spans="1:5" ht="14.25" customHeight="1" hidden="1">
      <c r="A36" s="123" t="s">
        <v>362</v>
      </c>
      <c r="B36" s="85">
        <v>36</v>
      </c>
      <c r="C36" s="86" t="s">
        <v>190</v>
      </c>
      <c r="D36" s="87"/>
      <c r="E36" s="87">
        <v>0</v>
      </c>
    </row>
    <row r="37" spans="1:5" ht="16.5" customHeight="1">
      <c r="A37" s="122" t="s">
        <v>363</v>
      </c>
      <c r="B37" s="83">
        <v>40</v>
      </c>
      <c r="C37" s="86" t="s">
        <v>190</v>
      </c>
      <c r="D37" s="89">
        <f>SUM(D31:D36)</f>
        <v>-130083301674</v>
      </c>
      <c r="E37" s="89">
        <f>SUM(E31:E36)</f>
        <v>-1015858806382</v>
      </c>
    </row>
    <row r="38" spans="1:5" ht="16.5" customHeight="1">
      <c r="A38" s="122" t="s">
        <v>364</v>
      </c>
      <c r="B38" s="83">
        <v>50</v>
      </c>
      <c r="C38" s="86" t="s">
        <v>190</v>
      </c>
      <c r="D38" s="89">
        <f>SUM(D20+D29+D37)</f>
        <v>5224904116</v>
      </c>
      <c r="E38" s="89">
        <f>SUM(E20+E29+E37)</f>
        <v>-163884487821</v>
      </c>
    </row>
    <row r="39" spans="1:6" ht="16.5" customHeight="1">
      <c r="A39" s="122" t="s">
        <v>365</v>
      </c>
      <c r="B39" s="83">
        <v>60</v>
      </c>
      <c r="C39" s="86" t="s">
        <v>190</v>
      </c>
      <c r="D39" s="89">
        <v>15029902509</v>
      </c>
      <c r="E39" s="89">
        <v>178914390330</v>
      </c>
      <c r="F39" s="335"/>
    </row>
    <row r="40" spans="1:5" ht="14.25" customHeight="1">
      <c r="A40" s="124" t="s">
        <v>366</v>
      </c>
      <c r="B40" s="85">
        <v>61</v>
      </c>
      <c r="C40" s="86" t="s">
        <v>190</v>
      </c>
      <c r="D40" s="87">
        <v>0</v>
      </c>
      <c r="E40" s="87">
        <v>0</v>
      </c>
    </row>
    <row r="41" spans="1:6" ht="16.5" customHeight="1">
      <c r="A41" s="125" t="s">
        <v>367</v>
      </c>
      <c r="B41" s="100">
        <v>70</v>
      </c>
      <c r="C41" s="126" t="s">
        <v>193</v>
      </c>
      <c r="D41" s="127">
        <f>SUM(D38:D40)</f>
        <v>20254806625</v>
      </c>
      <c r="E41" s="127">
        <f>SUM(E38:E40)</f>
        <v>15029902509</v>
      </c>
      <c r="F41" s="335" t="e">
        <f>+D41-#REF!</f>
        <v>#REF!</v>
      </c>
    </row>
    <row r="42" spans="1:5" ht="13.5" customHeight="1">
      <c r="A42" s="128"/>
      <c r="B42" s="129"/>
      <c r="C42" s="130"/>
      <c r="D42" s="131"/>
      <c r="E42" s="132"/>
    </row>
    <row r="43" spans="1:5" ht="15">
      <c r="A43" s="120"/>
      <c r="B43" s="108"/>
      <c r="C43" s="370" t="s">
        <v>696</v>
      </c>
      <c r="D43" s="370"/>
      <c r="E43" s="370"/>
    </row>
    <row r="44" spans="1:5" ht="18" customHeight="1">
      <c r="A44" s="385" t="s">
        <v>688</v>
      </c>
      <c r="B44" s="385"/>
      <c r="C44" s="385"/>
      <c r="D44" s="385" t="s">
        <v>697</v>
      </c>
      <c r="E44" s="385"/>
    </row>
    <row r="45" spans="1:5" ht="15.75" customHeight="1">
      <c r="A45" s="120"/>
      <c r="B45" s="153"/>
      <c r="C45" s="153"/>
      <c r="D45" s="153"/>
      <c r="E45" s="153"/>
    </row>
    <row r="46" spans="1:5" ht="15.75" customHeight="1">
      <c r="A46" s="120"/>
      <c r="B46" s="153"/>
      <c r="C46" s="153"/>
      <c r="D46" s="153"/>
      <c r="E46" s="153"/>
    </row>
    <row r="47" spans="1:5" ht="15.75" customHeight="1">
      <c r="A47" s="120"/>
      <c r="B47" s="153"/>
      <c r="C47" s="153"/>
      <c r="D47" s="153"/>
      <c r="E47" s="153"/>
    </row>
    <row r="48" spans="1:5" ht="15.75" customHeight="1">
      <c r="A48" s="120"/>
      <c r="B48" s="153"/>
      <c r="C48" s="153"/>
      <c r="D48" s="153"/>
      <c r="E48" s="153"/>
    </row>
    <row r="49" spans="1:5" ht="15.75">
      <c r="A49" s="384" t="s">
        <v>689</v>
      </c>
      <c r="B49" s="384"/>
      <c r="C49" s="384"/>
      <c r="D49" s="384" t="s">
        <v>698</v>
      </c>
      <c r="E49" s="384"/>
    </row>
    <row r="51" ht="15">
      <c r="D51" s="196"/>
    </row>
  </sheetData>
  <sheetProtection/>
  <mergeCells count="17">
    <mergeCell ref="D44:E44"/>
    <mergeCell ref="D8:E8"/>
    <mergeCell ref="A7:E7"/>
    <mergeCell ref="A9:A11"/>
    <mergeCell ref="B9:B11"/>
    <mergeCell ref="C9:C11"/>
    <mergeCell ref="D9:E9"/>
    <mergeCell ref="D49:E49"/>
    <mergeCell ref="A44:C44"/>
    <mergeCell ref="A49:C49"/>
    <mergeCell ref="C43:E43"/>
    <mergeCell ref="D10:E10"/>
    <mergeCell ref="D1:E1"/>
    <mergeCell ref="D2:E2"/>
    <mergeCell ref="D3:E3"/>
    <mergeCell ref="A5:E5"/>
    <mergeCell ref="A6:E6"/>
  </mergeCells>
  <printOptions/>
  <pageMargins left="0.82" right="0.32" top="0.58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559"/>
  <sheetViews>
    <sheetView tabSelected="1" zoomScalePageLayoutView="0" workbookViewId="0" topLeftCell="A223">
      <selection activeCell="G243" sqref="G243"/>
    </sheetView>
  </sheetViews>
  <sheetFormatPr defaultColWidth="8.796875" defaultRowHeight="15"/>
  <cols>
    <col min="1" max="1" width="16.69921875" style="3" customWidth="1"/>
    <col min="2" max="2" width="11.8984375" style="3" customWidth="1"/>
    <col min="3" max="3" width="12" style="3" customWidth="1"/>
    <col min="4" max="4" width="11.8984375" style="3" customWidth="1"/>
    <col min="5" max="5" width="12" style="3" customWidth="1"/>
    <col min="6" max="6" width="13" style="3" customWidth="1"/>
    <col min="7" max="7" width="0.4921875" style="3" customWidth="1"/>
    <col min="8" max="8" width="13.19921875" style="3" customWidth="1"/>
    <col min="9" max="9" width="13.3984375" style="3" customWidth="1"/>
    <col min="10" max="10" width="15.59765625" style="3" customWidth="1"/>
    <col min="11" max="11" width="11.09765625" style="3" customWidth="1"/>
    <col min="12" max="12" width="12.09765625" style="3" customWidth="1"/>
    <col min="13" max="13" width="12.3984375" style="3" customWidth="1"/>
    <col min="14" max="14" width="12.09765625" style="3" bestFit="1" customWidth="1"/>
    <col min="15" max="16384" width="9" style="3" customWidth="1"/>
  </cols>
  <sheetData>
    <row r="1" ht="12.75" customHeight="1"/>
    <row r="2" spans="1:9" ht="16.5" customHeight="1">
      <c r="A2" s="133"/>
      <c r="B2" s="2"/>
      <c r="C2" s="2"/>
      <c r="D2" s="2"/>
      <c r="E2" s="134"/>
      <c r="F2" s="134"/>
      <c r="G2" s="134"/>
      <c r="H2" s="135" t="s">
        <v>368</v>
      </c>
      <c r="I2" s="2"/>
    </row>
    <row r="3" spans="1:9" ht="16.5" customHeight="1">
      <c r="A3" s="64"/>
      <c r="B3" s="2"/>
      <c r="C3" s="2"/>
      <c r="D3" s="2"/>
      <c r="E3" s="136"/>
      <c r="F3" s="136"/>
      <c r="G3" s="136"/>
      <c r="H3" s="137" t="s">
        <v>184</v>
      </c>
      <c r="I3" s="2"/>
    </row>
    <row r="4" spans="1:9" ht="19.5" customHeight="1">
      <c r="A4" s="138"/>
      <c r="B4" s="139"/>
      <c r="C4" s="139"/>
      <c r="D4" s="140"/>
      <c r="E4" s="141"/>
      <c r="F4" s="141"/>
      <c r="G4" s="141"/>
      <c r="H4" s="142" t="s">
        <v>369</v>
      </c>
      <c r="I4" s="2"/>
    </row>
    <row r="5" spans="1:9" ht="6.75" customHeight="1" thickBot="1">
      <c r="A5" s="143"/>
      <c r="B5" s="144"/>
      <c r="C5" s="144"/>
      <c r="D5" s="145"/>
      <c r="E5" s="146"/>
      <c r="F5" s="146"/>
      <c r="G5" s="146"/>
      <c r="H5" s="147"/>
      <c r="I5" s="2"/>
    </row>
    <row r="6" spans="1:9" ht="26.25" customHeight="1" thickTop="1">
      <c r="A6" s="2"/>
      <c r="B6" s="2"/>
      <c r="C6" s="2"/>
      <c r="D6" s="2"/>
      <c r="E6" s="406"/>
      <c r="F6" s="406"/>
      <c r="G6" s="406"/>
      <c r="H6" s="406"/>
      <c r="I6" s="2"/>
    </row>
    <row r="7" spans="1:9" ht="21.75" customHeight="1">
      <c r="A7" s="377" t="s">
        <v>418</v>
      </c>
      <c r="B7" s="377"/>
      <c r="C7" s="377"/>
      <c r="D7" s="377"/>
      <c r="E7" s="377"/>
      <c r="F7" s="377"/>
      <c r="G7" s="377"/>
      <c r="H7" s="377"/>
      <c r="I7" s="2"/>
    </row>
    <row r="8" spans="1:9" ht="19.5" customHeight="1">
      <c r="A8" s="375" t="s">
        <v>667</v>
      </c>
      <c r="B8" s="375"/>
      <c r="C8" s="375"/>
      <c r="D8" s="375"/>
      <c r="E8" s="375"/>
      <c r="F8" s="375"/>
      <c r="G8" s="375"/>
      <c r="H8" s="375"/>
      <c r="I8" s="2"/>
    </row>
    <row r="9" spans="1:9" ht="16.5" customHeight="1">
      <c r="A9" s="15"/>
      <c r="B9" s="13"/>
      <c r="C9" s="13"/>
      <c r="D9" s="15"/>
      <c r="E9" s="15"/>
      <c r="F9" s="15"/>
      <c r="G9" s="15"/>
      <c r="H9" s="15"/>
      <c r="I9" s="2"/>
    </row>
    <row r="10" spans="1:9" ht="19.5" customHeight="1">
      <c r="A10" s="50" t="s">
        <v>17</v>
      </c>
      <c r="B10" s="13"/>
      <c r="C10" s="15"/>
      <c r="D10" s="15"/>
      <c r="E10" s="15"/>
      <c r="F10" s="15"/>
      <c r="G10" s="15"/>
      <c r="H10" s="15"/>
      <c r="I10" s="2"/>
    </row>
    <row r="11" spans="1:9" ht="9" customHeight="1">
      <c r="A11" s="11"/>
      <c r="B11" s="13"/>
      <c r="C11" s="15"/>
      <c r="D11" s="15"/>
      <c r="E11" s="15"/>
      <c r="F11" s="15"/>
      <c r="G11" s="15"/>
      <c r="H11" s="15"/>
      <c r="I11" s="2"/>
    </row>
    <row r="12" spans="1:9" ht="18" customHeight="1">
      <c r="A12" s="13" t="s">
        <v>160</v>
      </c>
      <c r="B12" s="15"/>
      <c r="C12" s="15"/>
      <c r="D12" s="15"/>
      <c r="E12" s="15"/>
      <c r="F12" s="15"/>
      <c r="G12" s="15"/>
      <c r="H12" s="15"/>
      <c r="I12" s="2"/>
    </row>
    <row r="13" spans="1:9" ht="18.75" customHeight="1">
      <c r="A13" s="46" t="s">
        <v>96</v>
      </c>
      <c r="B13" s="15"/>
      <c r="C13" s="15"/>
      <c r="D13" s="15"/>
      <c r="E13" s="15"/>
      <c r="F13" s="15"/>
      <c r="G13" s="15"/>
      <c r="H13" s="15"/>
      <c r="I13" s="2"/>
    </row>
    <row r="14" spans="1:9" ht="18.75" customHeight="1">
      <c r="A14" s="46" t="s">
        <v>660</v>
      </c>
      <c r="B14" s="15"/>
      <c r="C14" s="15"/>
      <c r="D14" s="15"/>
      <c r="E14" s="15"/>
      <c r="F14" s="15"/>
      <c r="G14" s="15"/>
      <c r="H14" s="15"/>
      <c r="I14" s="2"/>
    </row>
    <row r="15" spans="1:9" ht="18.75" customHeight="1">
      <c r="A15" s="46" t="s">
        <v>661</v>
      </c>
      <c r="B15" s="15"/>
      <c r="C15" s="15"/>
      <c r="D15" s="15"/>
      <c r="E15" s="15"/>
      <c r="F15" s="15"/>
      <c r="G15" s="15"/>
      <c r="H15" s="15"/>
      <c r="I15" s="2"/>
    </row>
    <row r="16" spans="1:9" ht="18" customHeight="1">
      <c r="A16" s="46" t="s">
        <v>419</v>
      </c>
      <c r="B16" s="15"/>
      <c r="C16" s="15"/>
      <c r="D16" s="15"/>
      <c r="E16" s="15"/>
      <c r="F16" s="15"/>
      <c r="G16" s="15"/>
      <c r="H16" s="15"/>
      <c r="I16" s="2"/>
    </row>
    <row r="17" spans="1:9" ht="18" customHeight="1" hidden="1">
      <c r="A17" s="46" t="s">
        <v>420</v>
      </c>
      <c r="B17" s="15"/>
      <c r="C17" s="15"/>
      <c r="D17" s="15"/>
      <c r="E17" s="15"/>
      <c r="F17" s="15"/>
      <c r="G17" s="15"/>
      <c r="H17" s="15"/>
      <c r="I17" s="2"/>
    </row>
    <row r="18" spans="1:9" ht="18" customHeight="1" hidden="1">
      <c r="A18" s="46" t="s">
        <v>421</v>
      </c>
      <c r="B18" s="15"/>
      <c r="C18" s="15"/>
      <c r="D18" s="15"/>
      <c r="E18" s="15"/>
      <c r="F18" s="15"/>
      <c r="G18" s="15"/>
      <c r="H18" s="15"/>
      <c r="I18" s="2"/>
    </row>
    <row r="19" spans="1:9" ht="18" customHeight="1" hidden="1">
      <c r="A19" s="46" t="s">
        <v>422</v>
      </c>
      <c r="B19" s="15"/>
      <c r="C19" s="15"/>
      <c r="D19" s="15"/>
      <c r="E19" s="15"/>
      <c r="F19" s="15"/>
      <c r="G19" s="15"/>
      <c r="H19" s="15"/>
      <c r="I19" s="2"/>
    </row>
    <row r="20" spans="1:9" ht="18" customHeight="1" hidden="1">
      <c r="A20" s="46" t="s">
        <v>423</v>
      </c>
      <c r="B20" s="15"/>
      <c r="C20" s="15"/>
      <c r="D20" s="15"/>
      <c r="E20" s="15"/>
      <c r="F20" s="15"/>
      <c r="G20" s="15"/>
      <c r="H20" s="15"/>
      <c r="I20" s="2"/>
    </row>
    <row r="21" spans="1:9" ht="18" customHeight="1" hidden="1">
      <c r="A21" s="46" t="s">
        <v>424</v>
      </c>
      <c r="B21" s="15"/>
      <c r="C21" s="15"/>
      <c r="D21" s="15"/>
      <c r="E21" s="15"/>
      <c r="F21" s="15"/>
      <c r="G21" s="15"/>
      <c r="H21" s="15"/>
      <c r="I21" s="2"/>
    </row>
    <row r="22" spans="1:9" ht="18" customHeight="1" hidden="1">
      <c r="A22" s="46" t="s">
        <v>425</v>
      </c>
      <c r="B22" s="15"/>
      <c r="C22" s="15"/>
      <c r="D22" s="15"/>
      <c r="E22" s="15"/>
      <c r="F22" s="15"/>
      <c r="G22" s="15"/>
      <c r="H22" s="15"/>
      <c r="I22" s="2"/>
    </row>
    <row r="23" spans="1:9" ht="18" customHeight="1" hidden="1">
      <c r="A23" s="46" t="s">
        <v>426</v>
      </c>
      <c r="B23" s="15"/>
      <c r="C23" s="15"/>
      <c r="D23" s="15"/>
      <c r="E23" s="15"/>
      <c r="F23" s="15"/>
      <c r="G23" s="15"/>
      <c r="H23" s="15"/>
      <c r="I23" s="2"/>
    </row>
    <row r="24" spans="1:9" ht="18" customHeight="1" hidden="1">
      <c r="A24" s="46" t="s">
        <v>427</v>
      </c>
      <c r="B24" s="15"/>
      <c r="C24" s="15"/>
      <c r="D24" s="15"/>
      <c r="E24" s="15"/>
      <c r="F24" s="15"/>
      <c r="G24" s="15"/>
      <c r="H24" s="15"/>
      <c r="I24" s="2"/>
    </row>
    <row r="25" spans="1:9" ht="18" customHeight="1" hidden="1">
      <c r="A25" s="46" t="s">
        <v>428</v>
      </c>
      <c r="B25" s="15"/>
      <c r="C25" s="15"/>
      <c r="D25" s="15"/>
      <c r="E25" s="15"/>
      <c r="F25" s="15"/>
      <c r="G25" s="15"/>
      <c r="H25" s="15"/>
      <c r="I25" s="2"/>
    </row>
    <row r="26" spans="1:9" ht="18" customHeight="1" hidden="1">
      <c r="A26" s="46" t="s">
        <v>429</v>
      </c>
      <c r="B26" s="15"/>
      <c r="C26" s="15"/>
      <c r="D26" s="15"/>
      <c r="E26" s="15"/>
      <c r="F26" s="15"/>
      <c r="G26" s="15"/>
      <c r="H26" s="15"/>
      <c r="I26" s="2"/>
    </row>
    <row r="27" spans="1:9" ht="18" customHeight="1" hidden="1">
      <c r="A27" s="46" t="s">
        <v>659</v>
      </c>
      <c r="B27" s="15"/>
      <c r="C27" s="15"/>
      <c r="D27" s="15"/>
      <c r="E27" s="15"/>
      <c r="F27" s="15"/>
      <c r="G27" s="15"/>
      <c r="H27" s="15"/>
      <c r="I27" s="2"/>
    </row>
    <row r="28" spans="1:9" ht="18" customHeight="1">
      <c r="A28" s="46" t="s">
        <v>658</v>
      </c>
      <c r="B28" s="15"/>
      <c r="C28" s="15"/>
      <c r="D28" s="15"/>
      <c r="E28" s="15"/>
      <c r="F28" s="15"/>
      <c r="G28" s="15"/>
      <c r="H28" s="15"/>
      <c r="I28" s="2"/>
    </row>
    <row r="29" spans="1:9" ht="18" customHeight="1">
      <c r="A29" s="46" t="s">
        <v>56</v>
      </c>
      <c r="B29" s="15"/>
      <c r="C29" s="15"/>
      <c r="D29" s="15"/>
      <c r="E29" s="15"/>
      <c r="F29" s="15"/>
      <c r="G29" s="15"/>
      <c r="H29" s="15"/>
      <c r="I29" s="2"/>
    </row>
    <row r="30" spans="1:9" ht="18" customHeight="1">
      <c r="A30" s="46" t="s">
        <v>57</v>
      </c>
      <c r="B30" s="15"/>
      <c r="C30" s="15"/>
      <c r="D30" s="15"/>
      <c r="E30" s="15"/>
      <c r="F30" s="15"/>
      <c r="G30" s="15"/>
      <c r="H30" s="15"/>
      <c r="I30" s="2"/>
    </row>
    <row r="31" spans="1:9" ht="18" customHeight="1">
      <c r="A31" s="46" t="s">
        <v>0</v>
      </c>
      <c r="B31" s="15"/>
      <c r="C31" s="15"/>
      <c r="D31" s="15"/>
      <c r="E31" s="15"/>
      <c r="F31" s="15"/>
      <c r="G31" s="15"/>
      <c r="H31" s="15"/>
      <c r="I31" s="2"/>
    </row>
    <row r="32" spans="1:9" ht="18" customHeight="1">
      <c r="A32" s="13" t="s">
        <v>430</v>
      </c>
      <c r="B32" s="15"/>
      <c r="C32" s="15"/>
      <c r="D32" s="15"/>
      <c r="E32" s="15"/>
      <c r="F32" s="15"/>
      <c r="G32" s="15"/>
      <c r="H32" s="15"/>
      <c r="I32" s="2"/>
    </row>
    <row r="33" spans="1:9" ht="18" customHeight="1">
      <c r="A33" s="13" t="s">
        <v>161</v>
      </c>
      <c r="B33" s="15"/>
      <c r="C33" s="15"/>
      <c r="D33" s="15"/>
      <c r="E33" s="15"/>
      <c r="F33" s="15"/>
      <c r="G33" s="15"/>
      <c r="H33" s="15"/>
      <c r="I33" s="2"/>
    </row>
    <row r="34" spans="1:9" ht="18" customHeight="1">
      <c r="A34" s="16" t="s">
        <v>38</v>
      </c>
      <c r="B34" s="15"/>
      <c r="C34" s="15"/>
      <c r="D34" s="15"/>
      <c r="E34" s="15"/>
      <c r="F34" s="15"/>
      <c r="G34" s="15"/>
      <c r="H34" s="15"/>
      <c r="I34" s="2"/>
    </row>
    <row r="35" spans="1:9" ht="18" customHeight="1">
      <c r="A35" s="16" t="s">
        <v>39</v>
      </c>
      <c r="B35" s="15"/>
      <c r="C35" s="15"/>
      <c r="D35" s="15"/>
      <c r="E35" s="15"/>
      <c r="F35" s="15"/>
      <c r="G35" s="15"/>
      <c r="H35" s="15"/>
      <c r="I35" s="2"/>
    </row>
    <row r="36" spans="1:9" ht="18" customHeight="1">
      <c r="A36" s="16" t="s">
        <v>84</v>
      </c>
      <c r="B36" s="15"/>
      <c r="C36" s="15"/>
      <c r="D36" s="15"/>
      <c r="E36" s="15"/>
      <c r="F36" s="15"/>
      <c r="G36" s="15"/>
      <c r="H36" s="15"/>
      <c r="I36" s="2"/>
    </row>
    <row r="37" spans="1:9" ht="18" customHeight="1">
      <c r="A37" s="16" t="s">
        <v>85</v>
      </c>
      <c r="B37" s="15"/>
      <c r="C37" s="15"/>
      <c r="D37" s="15"/>
      <c r="E37" s="15"/>
      <c r="F37" s="15"/>
      <c r="G37" s="15"/>
      <c r="H37" s="15"/>
      <c r="I37" s="2"/>
    </row>
    <row r="38" spans="1:9" ht="18" customHeight="1">
      <c r="A38" s="16" t="s">
        <v>86</v>
      </c>
      <c r="B38" s="15"/>
      <c r="C38" s="15"/>
      <c r="D38" s="15"/>
      <c r="E38" s="15"/>
      <c r="F38" s="15"/>
      <c r="G38" s="15"/>
      <c r="H38" s="15"/>
      <c r="I38" s="2"/>
    </row>
    <row r="39" spans="1:9" ht="18" customHeight="1">
      <c r="A39" s="16" t="s">
        <v>40</v>
      </c>
      <c r="B39" s="15"/>
      <c r="C39" s="15"/>
      <c r="D39" s="15"/>
      <c r="E39" s="15"/>
      <c r="F39" s="15"/>
      <c r="G39" s="15"/>
      <c r="H39" s="15"/>
      <c r="I39" s="2"/>
    </row>
    <row r="40" spans="1:9" ht="18" customHeight="1">
      <c r="A40" s="16" t="s">
        <v>41</v>
      </c>
      <c r="B40" s="15"/>
      <c r="C40" s="15"/>
      <c r="D40" s="15"/>
      <c r="E40" s="15"/>
      <c r="F40" s="15"/>
      <c r="G40" s="15"/>
      <c r="H40" s="15"/>
      <c r="I40" s="2"/>
    </row>
    <row r="41" spans="1:9" ht="18" customHeight="1">
      <c r="A41" s="16" t="s">
        <v>42</v>
      </c>
      <c r="B41" s="15"/>
      <c r="C41" s="15"/>
      <c r="D41" s="15"/>
      <c r="E41" s="15"/>
      <c r="F41" s="15"/>
      <c r="G41" s="15"/>
      <c r="H41" s="15"/>
      <c r="I41" s="2"/>
    </row>
    <row r="42" spans="1:9" ht="18" customHeight="1">
      <c r="A42" s="16" t="s">
        <v>43</v>
      </c>
      <c r="B42" s="15"/>
      <c r="C42" s="15"/>
      <c r="D42" s="15"/>
      <c r="E42" s="15"/>
      <c r="F42" s="15"/>
      <c r="G42" s="15"/>
      <c r="H42" s="15"/>
      <c r="I42" s="2"/>
    </row>
    <row r="43" spans="1:9" ht="18" customHeight="1">
      <c r="A43" s="16" t="s">
        <v>44</v>
      </c>
      <c r="B43" s="15"/>
      <c r="C43" s="15"/>
      <c r="D43" s="15"/>
      <c r="E43" s="15"/>
      <c r="F43" s="15"/>
      <c r="G43" s="15"/>
      <c r="H43" s="15"/>
      <c r="I43" s="2"/>
    </row>
    <row r="44" spans="1:9" ht="18" customHeight="1">
      <c r="A44" s="16" t="s">
        <v>431</v>
      </c>
      <c r="B44" s="15"/>
      <c r="C44" s="15"/>
      <c r="D44" s="15"/>
      <c r="E44" s="15"/>
      <c r="F44" s="15"/>
      <c r="G44" s="15"/>
      <c r="H44" s="15"/>
      <c r="I44" s="2"/>
    </row>
    <row r="45" spans="1:9" ht="18" customHeight="1">
      <c r="A45" s="16" t="s">
        <v>87</v>
      </c>
      <c r="B45" s="15"/>
      <c r="C45" s="15"/>
      <c r="D45" s="15"/>
      <c r="E45" s="15"/>
      <c r="F45" s="15"/>
      <c r="G45" s="15"/>
      <c r="H45" s="15"/>
      <c r="I45" s="2"/>
    </row>
    <row r="46" spans="1:9" ht="18" customHeight="1">
      <c r="A46" s="16" t="s">
        <v>45</v>
      </c>
      <c r="B46" s="15"/>
      <c r="C46" s="15"/>
      <c r="D46" s="15"/>
      <c r="E46" s="15"/>
      <c r="F46" s="15"/>
      <c r="G46" s="15"/>
      <c r="H46" s="15"/>
      <c r="I46" s="2"/>
    </row>
    <row r="47" spans="1:9" ht="18" customHeight="1">
      <c r="A47" s="16" t="s">
        <v>46</v>
      </c>
      <c r="B47" s="15"/>
      <c r="C47" s="15"/>
      <c r="D47" s="15"/>
      <c r="E47" s="15"/>
      <c r="F47" s="15"/>
      <c r="G47" s="15"/>
      <c r="H47" s="15"/>
      <c r="I47" s="2"/>
    </row>
    <row r="48" spans="1:9" ht="18" customHeight="1">
      <c r="A48" s="16" t="s">
        <v>47</v>
      </c>
      <c r="B48" s="15"/>
      <c r="C48" s="15"/>
      <c r="D48" s="15"/>
      <c r="E48" s="15"/>
      <c r="F48" s="15"/>
      <c r="G48" s="15"/>
      <c r="H48" s="15"/>
      <c r="I48" s="2"/>
    </row>
    <row r="49" spans="1:9" ht="18" customHeight="1">
      <c r="A49" s="16" t="s">
        <v>48</v>
      </c>
      <c r="B49" s="15"/>
      <c r="C49" s="15"/>
      <c r="D49" s="15"/>
      <c r="E49" s="15"/>
      <c r="F49" s="15"/>
      <c r="G49" s="15"/>
      <c r="H49" s="15"/>
      <c r="I49" s="2"/>
    </row>
    <row r="50" spans="1:9" ht="18" customHeight="1">
      <c r="A50" s="16" t="s">
        <v>49</v>
      </c>
      <c r="B50" s="15"/>
      <c r="C50" s="15"/>
      <c r="D50" s="15"/>
      <c r="E50" s="15"/>
      <c r="F50" s="15"/>
      <c r="G50" s="15"/>
      <c r="H50" s="15"/>
      <c r="I50" s="2"/>
    </row>
    <row r="51" spans="1:9" ht="18" customHeight="1">
      <c r="A51" s="16" t="s">
        <v>50</v>
      </c>
      <c r="B51" s="15"/>
      <c r="C51" s="15"/>
      <c r="D51" s="15"/>
      <c r="E51" s="15"/>
      <c r="F51" s="15"/>
      <c r="G51" s="15"/>
      <c r="H51" s="15"/>
      <c r="I51" s="2"/>
    </row>
    <row r="52" spans="1:9" ht="18" customHeight="1">
      <c r="A52" s="16" t="s">
        <v>177</v>
      </c>
      <c r="B52" s="15"/>
      <c r="C52" s="15"/>
      <c r="D52" s="15"/>
      <c r="E52" s="15"/>
      <c r="F52" s="15"/>
      <c r="G52" s="15"/>
      <c r="H52" s="15"/>
      <c r="I52" s="2"/>
    </row>
    <row r="53" spans="1:9" ht="18" customHeight="1">
      <c r="A53" s="16" t="s">
        <v>432</v>
      </c>
      <c r="B53" s="15"/>
      <c r="C53" s="15"/>
      <c r="D53" s="15"/>
      <c r="E53" s="15"/>
      <c r="F53" s="15"/>
      <c r="G53" s="15"/>
      <c r="H53" s="15"/>
      <c r="I53" s="2"/>
    </row>
    <row r="54" spans="1:9" ht="18" customHeight="1">
      <c r="A54" s="16" t="s">
        <v>51</v>
      </c>
      <c r="B54" s="15"/>
      <c r="C54" s="15"/>
      <c r="D54" s="15"/>
      <c r="E54" s="15"/>
      <c r="F54" s="15"/>
      <c r="G54" s="15"/>
      <c r="H54" s="15"/>
      <c r="I54" s="2"/>
    </row>
    <row r="55" spans="1:9" ht="18" customHeight="1">
      <c r="A55" s="16" t="s">
        <v>52</v>
      </c>
      <c r="B55" s="15"/>
      <c r="C55" s="15"/>
      <c r="D55" s="15"/>
      <c r="E55" s="15"/>
      <c r="F55" s="15"/>
      <c r="G55" s="15"/>
      <c r="H55" s="15"/>
      <c r="I55" s="2"/>
    </row>
    <row r="56" spans="1:9" ht="18" customHeight="1">
      <c r="A56" s="16" t="s">
        <v>53</v>
      </c>
      <c r="B56" s="15"/>
      <c r="C56" s="15"/>
      <c r="D56" s="15"/>
      <c r="E56" s="15"/>
      <c r="F56" s="15"/>
      <c r="G56" s="15"/>
      <c r="H56" s="15"/>
      <c r="I56" s="2"/>
    </row>
    <row r="57" spans="1:9" ht="18.75" customHeight="1">
      <c r="A57" s="16" t="s">
        <v>89</v>
      </c>
      <c r="B57" s="15"/>
      <c r="C57" s="15"/>
      <c r="D57" s="15"/>
      <c r="E57" s="15"/>
      <c r="F57" s="15"/>
      <c r="G57" s="15"/>
      <c r="H57" s="15"/>
      <c r="I57" s="2"/>
    </row>
    <row r="58" spans="1:9" ht="18.75" customHeight="1">
      <c r="A58" s="16" t="s">
        <v>88</v>
      </c>
      <c r="B58" s="15"/>
      <c r="C58" s="15"/>
      <c r="D58" s="15"/>
      <c r="E58" s="15"/>
      <c r="F58" s="15"/>
      <c r="G58" s="15"/>
      <c r="H58" s="15"/>
      <c r="I58" s="2"/>
    </row>
    <row r="59" spans="1:9" ht="18.75" customHeight="1">
      <c r="A59" s="16" t="s">
        <v>55</v>
      </c>
      <c r="B59" s="15"/>
      <c r="C59" s="15"/>
      <c r="D59" s="15"/>
      <c r="E59" s="15"/>
      <c r="F59" s="15"/>
      <c r="G59" s="15"/>
      <c r="H59" s="15"/>
      <c r="I59" s="2"/>
    </row>
    <row r="60" spans="1:9" ht="16.5" customHeight="1">
      <c r="A60" s="16" t="s">
        <v>54</v>
      </c>
      <c r="B60" s="15"/>
      <c r="C60" s="15"/>
      <c r="D60" s="15"/>
      <c r="E60" s="15"/>
      <c r="F60" s="15"/>
      <c r="G60" s="15"/>
      <c r="H60" s="15"/>
      <c r="I60" s="2"/>
    </row>
    <row r="61" spans="1:9" ht="16.5" customHeight="1">
      <c r="A61" s="16" t="s">
        <v>91</v>
      </c>
      <c r="B61" s="15"/>
      <c r="C61" s="15"/>
      <c r="D61" s="15"/>
      <c r="E61" s="15"/>
      <c r="F61" s="15"/>
      <c r="G61" s="15"/>
      <c r="H61" s="15"/>
      <c r="I61" s="2"/>
    </row>
    <row r="62" spans="1:9" ht="16.5" customHeight="1">
      <c r="A62" s="16" t="s">
        <v>90</v>
      </c>
      <c r="B62" s="15"/>
      <c r="C62" s="15"/>
      <c r="D62" s="15"/>
      <c r="E62" s="15"/>
      <c r="F62" s="15"/>
      <c r="G62" s="15"/>
      <c r="H62" s="15"/>
      <c r="I62" s="2"/>
    </row>
    <row r="63" spans="1:9" ht="16.5" customHeight="1">
      <c r="A63" s="16" t="s">
        <v>58</v>
      </c>
      <c r="B63" s="15"/>
      <c r="C63" s="15"/>
      <c r="D63" s="15"/>
      <c r="E63" s="15"/>
      <c r="F63" s="15"/>
      <c r="G63" s="15"/>
      <c r="H63" s="15"/>
      <c r="I63" s="2"/>
    </row>
    <row r="64" spans="1:9" ht="16.5" customHeight="1">
      <c r="A64" s="16" t="s">
        <v>433</v>
      </c>
      <c r="B64" s="15"/>
      <c r="C64" s="15"/>
      <c r="D64" s="15"/>
      <c r="E64" s="15"/>
      <c r="F64" s="15"/>
      <c r="G64" s="15"/>
      <c r="H64" s="15"/>
      <c r="I64" s="2"/>
    </row>
    <row r="65" spans="1:9" ht="16.5" customHeight="1">
      <c r="A65" s="16" t="s">
        <v>434</v>
      </c>
      <c r="B65" s="15"/>
      <c r="C65" s="15"/>
      <c r="D65" s="15"/>
      <c r="E65" s="15"/>
      <c r="F65" s="15"/>
      <c r="G65" s="15"/>
      <c r="H65" s="15"/>
      <c r="I65" s="2"/>
    </row>
    <row r="66" spans="1:9" ht="16.5" customHeight="1">
      <c r="A66" s="16" t="s">
        <v>435</v>
      </c>
      <c r="B66" s="15"/>
      <c r="C66" s="15"/>
      <c r="D66" s="15"/>
      <c r="E66" s="15"/>
      <c r="F66" s="15"/>
      <c r="G66" s="15"/>
      <c r="H66" s="15"/>
      <c r="I66" s="2"/>
    </row>
    <row r="67" spans="1:9" ht="16.5" customHeight="1">
      <c r="A67" s="16" t="s">
        <v>652</v>
      </c>
      <c r="B67" s="15"/>
      <c r="C67" s="15"/>
      <c r="D67" s="15"/>
      <c r="E67" s="15"/>
      <c r="F67" s="15"/>
      <c r="G67" s="15"/>
      <c r="H67" s="15"/>
      <c r="I67" s="2"/>
    </row>
    <row r="68" spans="1:9" ht="16.5" customHeight="1">
      <c r="A68" s="16" t="s">
        <v>436</v>
      </c>
      <c r="B68" s="15"/>
      <c r="C68" s="15"/>
      <c r="D68" s="15"/>
      <c r="E68" s="15"/>
      <c r="F68" s="15"/>
      <c r="G68" s="15"/>
      <c r="H68" s="15"/>
      <c r="I68" s="2"/>
    </row>
    <row r="69" spans="1:9" ht="16.5" customHeight="1">
      <c r="A69" s="16" t="s">
        <v>437</v>
      </c>
      <c r="B69" s="15"/>
      <c r="C69" s="15"/>
      <c r="D69" s="15"/>
      <c r="E69" s="15"/>
      <c r="F69" s="15"/>
      <c r="G69" s="15"/>
      <c r="H69" s="15"/>
      <c r="I69" s="2"/>
    </row>
    <row r="70" spans="1:9" ht="16.5" customHeight="1">
      <c r="A70" s="16" t="s">
        <v>438</v>
      </c>
      <c r="B70" s="15"/>
      <c r="C70" s="15"/>
      <c r="D70" s="15"/>
      <c r="E70" s="15"/>
      <c r="F70" s="15"/>
      <c r="G70" s="15"/>
      <c r="H70" s="15"/>
      <c r="I70" s="2"/>
    </row>
    <row r="71" spans="1:9" ht="16.5" customHeight="1">
      <c r="A71" s="16"/>
      <c r="B71" s="15"/>
      <c r="C71" s="15"/>
      <c r="D71" s="15"/>
      <c r="E71" s="15"/>
      <c r="F71" s="15"/>
      <c r="G71" s="15"/>
      <c r="H71" s="15"/>
      <c r="I71" s="2"/>
    </row>
    <row r="72" spans="1:9" ht="19.5" customHeight="1">
      <c r="A72" s="50" t="s">
        <v>18</v>
      </c>
      <c r="B72" s="13"/>
      <c r="C72" s="13"/>
      <c r="D72" s="15"/>
      <c r="E72" s="15"/>
      <c r="F72" s="15"/>
      <c r="G72" s="15"/>
      <c r="H72" s="15"/>
      <c r="I72" s="2"/>
    </row>
    <row r="73" spans="1:9" ht="9" customHeight="1">
      <c r="A73" s="11"/>
      <c r="B73" s="13"/>
      <c r="C73" s="13"/>
      <c r="D73" s="15"/>
      <c r="E73" s="15"/>
      <c r="F73" s="15"/>
      <c r="G73" s="15"/>
      <c r="H73" s="15"/>
      <c r="I73" s="2"/>
    </row>
    <row r="74" spans="1:9" ht="19.5" customHeight="1">
      <c r="A74" s="13" t="s">
        <v>162</v>
      </c>
      <c r="B74" s="15"/>
      <c r="C74" s="15"/>
      <c r="D74" s="15"/>
      <c r="E74" s="15"/>
      <c r="F74" s="15"/>
      <c r="G74" s="15"/>
      <c r="H74" s="15"/>
      <c r="I74" s="2"/>
    </row>
    <row r="75" spans="1:9" ht="19.5" customHeight="1">
      <c r="A75" s="13" t="s">
        <v>183</v>
      </c>
      <c r="B75" s="15"/>
      <c r="C75" s="15"/>
      <c r="D75" s="15"/>
      <c r="E75" s="15"/>
      <c r="F75" s="15"/>
      <c r="G75" s="15"/>
      <c r="H75" s="15"/>
      <c r="I75" s="2"/>
    </row>
    <row r="76" spans="1:9" ht="16.5" customHeight="1">
      <c r="A76" s="16"/>
      <c r="B76" s="15"/>
      <c r="C76" s="15"/>
      <c r="D76" s="15"/>
      <c r="E76" s="15"/>
      <c r="F76" s="15"/>
      <c r="G76" s="15"/>
      <c r="H76" s="15"/>
      <c r="I76" s="2"/>
    </row>
    <row r="77" spans="1:9" ht="19.5" customHeight="1">
      <c r="A77" s="50" t="s">
        <v>19</v>
      </c>
      <c r="B77" s="13"/>
      <c r="C77" s="13"/>
      <c r="D77" s="15"/>
      <c r="E77" s="15"/>
      <c r="F77" s="15"/>
      <c r="G77" s="15"/>
      <c r="H77" s="15"/>
      <c r="I77" s="2"/>
    </row>
    <row r="78" spans="1:9" ht="9" customHeight="1">
      <c r="A78" s="11"/>
      <c r="B78" s="13"/>
      <c r="C78" s="13"/>
      <c r="D78" s="15"/>
      <c r="E78" s="15"/>
      <c r="F78" s="15"/>
      <c r="G78" s="15"/>
      <c r="H78" s="15"/>
      <c r="I78" s="2"/>
    </row>
    <row r="79" spans="1:9" ht="19.5" customHeight="1">
      <c r="A79" s="13" t="s">
        <v>163</v>
      </c>
      <c r="B79" s="15"/>
      <c r="C79" s="15"/>
      <c r="D79" s="15"/>
      <c r="E79" s="15"/>
      <c r="F79" s="15"/>
      <c r="G79" s="15"/>
      <c r="H79" s="15"/>
      <c r="I79" s="2"/>
    </row>
    <row r="80" spans="1:9" ht="19.5" customHeight="1">
      <c r="A80" s="13" t="s">
        <v>439</v>
      </c>
      <c r="B80" s="15"/>
      <c r="C80" s="15"/>
      <c r="D80" s="15"/>
      <c r="E80" s="15"/>
      <c r="F80" s="15"/>
      <c r="G80" s="15"/>
      <c r="H80" s="15"/>
      <c r="I80" s="2"/>
    </row>
    <row r="81" spans="1:9" ht="16.5" customHeight="1">
      <c r="A81" s="15" t="s">
        <v>440</v>
      </c>
      <c r="B81" s="15"/>
      <c r="C81" s="15"/>
      <c r="D81" s="15"/>
      <c r="E81" s="15"/>
      <c r="F81" s="15"/>
      <c r="G81" s="15"/>
      <c r="H81" s="15"/>
      <c r="I81" s="2"/>
    </row>
    <row r="82" spans="1:9" ht="19.5" customHeight="1">
      <c r="A82" s="13" t="s">
        <v>441</v>
      </c>
      <c r="B82" s="15"/>
      <c r="C82" s="15"/>
      <c r="D82" s="15"/>
      <c r="E82" s="15"/>
      <c r="F82" s="15"/>
      <c r="G82" s="15"/>
      <c r="H82" s="15"/>
      <c r="I82" s="2"/>
    </row>
    <row r="83" spans="1:9" ht="16.5" customHeight="1">
      <c r="A83" s="15"/>
      <c r="B83" s="15"/>
      <c r="C83" s="15"/>
      <c r="D83" s="15"/>
      <c r="E83" s="15"/>
      <c r="F83" s="15"/>
      <c r="G83" s="15"/>
      <c r="H83" s="15"/>
      <c r="I83" s="2"/>
    </row>
    <row r="84" spans="1:9" ht="19.5" customHeight="1">
      <c r="A84" s="50" t="s">
        <v>20</v>
      </c>
      <c r="B84" s="13"/>
      <c r="C84" s="15"/>
      <c r="D84" s="15"/>
      <c r="E84" s="15"/>
      <c r="F84" s="15"/>
      <c r="G84" s="15"/>
      <c r="H84" s="15"/>
      <c r="I84" s="2"/>
    </row>
    <row r="85" spans="1:9" ht="9" customHeight="1">
      <c r="A85" s="11"/>
      <c r="B85" s="13"/>
      <c r="C85" s="15"/>
      <c r="D85" s="15"/>
      <c r="E85" s="15"/>
      <c r="F85" s="15"/>
      <c r="G85" s="15"/>
      <c r="H85" s="15"/>
      <c r="I85" s="2"/>
    </row>
    <row r="86" spans="1:9" ht="15.75">
      <c r="A86" s="13" t="s">
        <v>442</v>
      </c>
      <c r="B86" s="15"/>
      <c r="C86" s="15"/>
      <c r="D86" s="15"/>
      <c r="E86" s="15"/>
      <c r="F86" s="15"/>
      <c r="G86" s="15"/>
      <c r="H86" s="15"/>
      <c r="I86" s="2"/>
    </row>
    <row r="87" spans="1:9" ht="19.5" customHeight="1">
      <c r="A87" s="13" t="s">
        <v>443</v>
      </c>
      <c r="B87" s="15"/>
      <c r="C87" s="15"/>
      <c r="D87" s="15"/>
      <c r="E87" s="15"/>
      <c r="F87" s="15"/>
      <c r="G87" s="15"/>
      <c r="H87" s="15"/>
      <c r="I87" s="2"/>
    </row>
    <row r="88" spans="1:9" ht="19.5" customHeight="1">
      <c r="A88" s="13" t="s">
        <v>444</v>
      </c>
      <c r="B88" s="15"/>
      <c r="C88" s="15"/>
      <c r="D88" s="15"/>
      <c r="E88" s="15"/>
      <c r="F88" s="15"/>
      <c r="G88" s="15"/>
      <c r="H88" s="15"/>
      <c r="I88" s="2"/>
    </row>
    <row r="89" spans="1:9" ht="15.75">
      <c r="A89" s="16" t="s">
        <v>59</v>
      </c>
      <c r="B89" s="15"/>
      <c r="C89" s="15"/>
      <c r="D89" s="15"/>
      <c r="E89" s="15"/>
      <c r="F89" s="15"/>
      <c r="G89" s="15"/>
      <c r="H89" s="15"/>
      <c r="I89" s="2"/>
    </row>
    <row r="90" spans="1:9" ht="15.75">
      <c r="A90" s="16" t="s">
        <v>445</v>
      </c>
      <c r="B90" s="15"/>
      <c r="C90" s="15"/>
      <c r="D90" s="15"/>
      <c r="E90" s="15"/>
      <c r="F90" s="15"/>
      <c r="G90" s="15"/>
      <c r="H90" s="15"/>
      <c r="I90" s="2"/>
    </row>
    <row r="91" spans="1:9" ht="15.75">
      <c r="A91" s="16" t="s">
        <v>60</v>
      </c>
      <c r="B91" s="15"/>
      <c r="C91" s="15"/>
      <c r="D91" s="15"/>
      <c r="E91" s="15"/>
      <c r="F91" s="15"/>
      <c r="G91" s="15"/>
      <c r="H91" s="15"/>
      <c r="I91" s="2"/>
    </row>
    <row r="92" spans="1:9" ht="15.75">
      <c r="A92" s="16" t="s">
        <v>668</v>
      </c>
      <c r="B92" s="15"/>
      <c r="C92" s="15"/>
      <c r="D92" s="15"/>
      <c r="E92" s="15"/>
      <c r="F92" s="15"/>
      <c r="G92" s="15"/>
      <c r="H92" s="15"/>
      <c r="I92" s="2"/>
    </row>
    <row r="93" spans="1:9" ht="19.5" customHeight="1">
      <c r="A93" s="13" t="s">
        <v>446</v>
      </c>
      <c r="B93" s="15"/>
      <c r="C93" s="15"/>
      <c r="D93" s="15"/>
      <c r="E93" s="15"/>
      <c r="F93" s="15"/>
      <c r="G93" s="15"/>
      <c r="H93" s="15"/>
      <c r="I93" s="2"/>
    </row>
    <row r="94" spans="1:9" ht="15.75">
      <c r="A94" s="16" t="s">
        <v>93</v>
      </c>
      <c r="B94" s="15"/>
      <c r="C94" s="15"/>
      <c r="D94" s="15"/>
      <c r="E94" s="15"/>
      <c r="F94" s="15"/>
      <c r="G94" s="15"/>
      <c r="H94" s="15"/>
      <c r="I94" s="2"/>
    </row>
    <row r="95" spans="1:9" ht="15.75">
      <c r="A95" s="16" t="s">
        <v>92</v>
      </c>
      <c r="B95" s="15"/>
      <c r="C95" s="15"/>
      <c r="D95" s="15"/>
      <c r="E95" s="15"/>
      <c r="F95" s="15"/>
      <c r="G95" s="15"/>
      <c r="H95" s="15"/>
      <c r="I95" s="2"/>
    </row>
    <row r="96" spans="1:9" ht="19.5" customHeight="1">
      <c r="A96" s="13" t="s">
        <v>447</v>
      </c>
      <c r="B96" s="15"/>
      <c r="C96" s="15"/>
      <c r="D96" s="15"/>
      <c r="E96" s="15"/>
      <c r="F96" s="15"/>
      <c r="G96" s="15"/>
      <c r="H96" s="15"/>
      <c r="I96" s="2"/>
    </row>
    <row r="97" spans="1:9" ht="15.75">
      <c r="A97" s="16" t="s">
        <v>94</v>
      </c>
      <c r="B97" s="15"/>
      <c r="C97" s="15"/>
      <c r="D97" s="15"/>
      <c r="E97" s="15"/>
      <c r="F97" s="15"/>
      <c r="G97" s="15"/>
      <c r="H97" s="15"/>
      <c r="I97" s="2"/>
    </row>
    <row r="98" spans="1:9" ht="15.75">
      <c r="A98" s="28" t="s">
        <v>95</v>
      </c>
      <c r="B98" s="15"/>
      <c r="C98" s="15"/>
      <c r="D98" s="15"/>
      <c r="E98" s="15"/>
      <c r="F98" s="15"/>
      <c r="G98" s="15"/>
      <c r="H98" s="15"/>
      <c r="I98" s="2"/>
    </row>
    <row r="99" spans="1:9" ht="15.75">
      <c r="A99" s="28" t="s">
        <v>448</v>
      </c>
      <c r="B99" s="15"/>
      <c r="C99" s="15"/>
      <c r="D99" s="15"/>
      <c r="E99" s="15"/>
      <c r="F99" s="15"/>
      <c r="G99" s="15"/>
      <c r="H99" s="15"/>
      <c r="I99" s="2"/>
    </row>
    <row r="100" spans="1:9" ht="15.75">
      <c r="A100" s="16" t="s">
        <v>449</v>
      </c>
      <c r="B100" s="15"/>
      <c r="C100" s="15"/>
      <c r="D100" s="15"/>
      <c r="E100" s="15"/>
      <c r="F100" s="15"/>
      <c r="G100" s="15"/>
      <c r="H100" s="15"/>
      <c r="I100" s="2"/>
    </row>
    <row r="101" spans="1:9" ht="15.75">
      <c r="A101" s="16" t="s">
        <v>450</v>
      </c>
      <c r="B101" s="15"/>
      <c r="C101" s="15"/>
      <c r="D101" s="15"/>
      <c r="E101" s="15"/>
      <c r="F101" s="15"/>
      <c r="G101" s="15"/>
      <c r="H101" s="15"/>
      <c r="I101" s="2"/>
    </row>
    <row r="102" spans="1:9" ht="15.75">
      <c r="A102" s="16" t="s">
        <v>98</v>
      </c>
      <c r="B102" s="15"/>
      <c r="C102" s="15"/>
      <c r="D102" s="15"/>
      <c r="E102" s="15"/>
      <c r="F102" s="15"/>
      <c r="G102" s="15"/>
      <c r="H102" s="15"/>
      <c r="I102" s="2"/>
    </row>
    <row r="103" spans="1:9" ht="15.75">
      <c r="A103" s="16" t="s">
        <v>97</v>
      </c>
      <c r="B103" s="15"/>
      <c r="C103" s="15"/>
      <c r="D103" s="15"/>
      <c r="E103" s="15"/>
      <c r="F103" s="15"/>
      <c r="G103" s="15"/>
      <c r="H103" s="15"/>
      <c r="I103" s="2"/>
    </row>
    <row r="104" spans="1:9" ht="15.75">
      <c r="A104" s="16" t="s">
        <v>99</v>
      </c>
      <c r="B104" s="15"/>
      <c r="C104" s="15"/>
      <c r="D104" s="15"/>
      <c r="E104" s="15"/>
      <c r="F104" s="15"/>
      <c r="G104" s="15"/>
      <c r="H104" s="15"/>
      <c r="I104" s="2"/>
    </row>
    <row r="105" spans="1:9" ht="15.75">
      <c r="A105" s="16" t="s">
        <v>451</v>
      </c>
      <c r="B105" s="15"/>
      <c r="C105" s="15"/>
      <c r="D105" s="15"/>
      <c r="E105" s="15"/>
      <c r="F105" s="15"/>
      <c r="G105" s="15"/>
      <c r="H105" s="15"/>
      <c r="I105" s="2"/>
    </row>
    <row r="106" spans="1:9" ht="15.75">
      <c r="A106" s="16" t="s">
        <v>100</v>
      </c>
      <c r="B106" s="15"/>
      <c r="C106" s="15"/>
      <c r="D106" s="15"/>
      <c r="E106" s="15"/>
      <c r="F106" s="15"/>
      <c r="G106" s="15"/>
      <c r="H106" s="15"/>
      <c r="I106" s="2"/>
    </row>
    <row r="107" spans="1:9" ht="15.75">
      <c r="A107" s="16"/>
      <c r="B107" s="15"/>
      <c r="C107" s="15"/>
      <c r="D107" s="15"/>
      <c r="E107" s="30" t="s">
        <v>4</v>
      </c>
      <c r="F107" s="15"/>
      <c r="G107" s="15"/>
      <c r="H107" s="15"/>
      <c r="I107" s="2"/>
    </row>
    <row r="108" spans="1:9" ht="15.75">
      <c r="A108" s="31" t="s">
        <v>452</v>
      </c>
      <c r="B108" s="15"/>
      <c r="C108" s="15"/>
      <c r="D108" s="15"/>
      <c r="E108" s="55" t="s">
        <v>453</v>
      </c>
      <c r="F108" s="15"/>
      <c r="G108" s="15"/>
      <c r="H108" s="15"/>
      <c r="I108" s="2"/>
    </row>
    <row r="109" spans="1:9" ht="15.75">
      <c r="A109" s="31" t="s">
        <v>5</v>
      </c>
      <c r="B109" s="15"/>
      <c r="C109" s="15"/>
      <c r="D109" s="15"/>
      <c r="E109" s="29" t="s">
        <v>80</v>
      </c>
      <c r="F109" s="15"/>
      <c r="G109" s="15"/>
      <c r="H109" s="15"/>
      <c r="I109" s="2"/>
    </row>
    <row r="110" spans="1:9" ht="15.75">
      <c r="A110" s="31" t="s">
        <v>10</v>
      </c>
      <c r="B110" s="15"/>
      <c r="C110" s="15"/>
      <c r="D110" s="15"/>
      <c r="E110" s="29" t="s">
        <v>81</v>
      </c>
      <c r="F110" s="15"/>
      <c r="G110" s="15"/>
      <c r="H110" s="15"/>
      <c r="I110" s="2"/>
    </row>
    <row r="111" spans="1:9" ht="15.75">
      <c r="A111" s="31" t="s">
        <v>6</v>
      </c>
      <c r="B111" s="15"/>
      <c r="C111" s="15"/>
      <c r="D111" s="15"/>
      <c r="E111" s="55" t="s">
        <v>83</v>
      </c>
      <c r="F111" s="15"/>
      <c r="G111" s="15"/>
      <c r="H111" s="15"/>
      <c r="I111" s="2"/>
    </row>
    <row r="112" spans="1:9" ht="15.75">
      <c r="A112" s="31" t="s">
        <v>454</v>
      </c>
      <c r="B112" s="15"/>
      <c r="C112" s="15"/>
      <c r="D112" s="15"/>
      <c r="E112" s="55" t="s">
        <v>82</v>
      </c>
      <c r="F112" s="15"/>
      <c r="G112" s="15"/>
      <c r="H112" s="15"/>
      <c r="I112" s="2"/>
    </row>
    <row r="113" spans="1:9" ht="19.5" customHeight="1">
      <c r="A113" s="13" t="s">
        <v>455</v>
      </c>
      <c r="B113" s="15"/>
      <c r="C113" s="15"/>
      <c r="D113" s="15"/>
      <c r="E113" s="26"/>
      <c r="F113" s="15"/>
      <c r="G113" s="15"/>
      <c r="H113" s="15"/>
      <c r="I113" s="2"/>
    </row>
    <row r="114" spans="1:9" ht="15.75">
      <c r="A114" s="16" t="s">
        <v>102</v>
      </c>
      <c r="B114" s="15"/>
      <c r="C114" s="15"/>
      <c r="D114" s="15"/>
      <c r="E114" s="26"/>
      <c r="F114" s="15"/>
      <c r="G114" s="15"/>
      <c r="H114" s="15"/>
      <c r="I114" s="2"/>
    </row>
    <row r="115" spans="1:9" ht="15.75">
      <c r="A115" s="32" t="s">
        <v>101</v>
      </c>
      <c r="B115" s="15"/>
      <c r="C115" s="15"/>
      <c r="D115" s="15"/>
      <c r="E115" s="26"/>
      <c r="F115" s="15"/>
      <c r="G115" s="15"/>
      <c r="H115" s="15"/>
      <c r="I115" s="2"/>
    </row>
    <row r="116" spans="1:9" ht="19.5" customHeight="1">
      <c r="A116" s="13" t="s">
        <v>456</v>
      </c>
      <c r="B116" s="15"/>
      <c r="C116" s="15"/>
      <c r="D116" s="15"/>
      <c r="E116" s="15"/>
      <c r="F116" s="15"/>
      <c r="G116" s="15"/>
      <c r="H116" s="15"/>
      <c r="I116" s="2"/>
    </row>
    <row r="117" spans="1:9" ht="15.75">
      <c r="A117" s="16" t="s">
        <v>457</v>
      </c>
      <c r="B117" s="15"/>
      <c r="C117" s="15"/>
      <c r="D117" s="15"/>
      <c r="E117" s="15"/>
      <c r="F117" s="15"/>
      <c r="G117" s="15"/>
      <c r="H117" s="15"/>
      <c r="I117" s="2"/>
    </row>
    <row r="118" spans="1:9" ht="15.75">
      <c r="A118" s="16" t="s">
        <v>103</v>
      </c>
      <c r="B118" s="15"/>
      <c r="C118" s="15"/>
      <c r="D118" s="15"/>
      <c r="E118" s="15"/>
      <c r="F118" s="15"/>
      <c r="G118" s="15"/>
      <c r="H118" s="15"/>
      <c r="I118" s="2"/>
    </row>
    <row r="119" spans="1:9" ht="15.75">
      <c r="A119" s="16" t="s">
        <v>458</v>
      </c>
      <c r="B119" s="15"/>
      <c r="C119" s="15"/>
      <c r="D119" s="15"/>
      <c r="E119" s="15"/>
      <c r="F119" s="15"/>
      <c r="G119" s="15"/>
      <c r="H119" s="15"/>
      <c r="I119" s="2"/>
    </row>
    <row r="120" spans="1:9" ht="15.75">
      <c r="A120" s="16" t="s">
        <v>104</v>
      </c>
      <c r="B120" s="15"/>
      <c r="C120" s="15"/>
      <c r="D120" s="15"/>
      <c r="E120" s="15"/>
      <c r="F120" s="15"/>
      <c r="G120" s="15"/>
      <c r="H120" s="15"/>
      <c r="I120" s="2"/>
    </row>
    <row r="121" spans="1:9" ht="15.75">
      <c r="A121" s="16" t="s">
        <v>669</v>
      </c>
      <c r="B121" s="15"/>
      <c r="C121" s="15"/>
      <c r="D121" s="15"/>
      <c r="E121" s="15"/>
      <c r="F121" s="15"/>
      <c r="G121" s="15"/>
      <c r="H121" s="15"/>
      <c r="I121" s="2"/>
    </row>
    <row r="122" spans="1:9" ht="19.5" customHeight="1">
      <c r="A122" s="13" t="s">
        <v>459</v>
      </c>
      <c r="B122" s="15"/>
      <c r="C122" s="15"/>
      <c r="D122" s="15"/>
      <c r="E122" s="15"/>
      <c r="F122" s="15"/>
      <c r="G122" s="15"/>
      <c r="H122" s="15"/>
      <c r="I122" s="2"/>
    </row>
    <row r="123" spans="1:9" ht="15.75">
      <c r="A123" s="16" t="s">
        <v>460</v>
      </c>
      <c r="B123" s="15"/>
      <c r="C123" s="15"/>
      <c r="D123" s="15"/>
      <c r="E123" s="15"/>
      <c r="F123" s="15"/>
      <c r="G123" s="15"/>
      <c r="H123" s="15"/>
      <c r="I123" s="2"/>
    </row>
    <row r="124" spans="1:9" ht="15.75">
      <c r="A124" s="16" t="s">
        <v>461</v>
      </c>
      <c r="B124" s="15"/>
      <c r="C124" s="15"/>
      <c r="D124" s="15"/>
      <c r="E124" s="15"/>
      <c r="F124" s="15"/>
      <c r="G124" s="15"/>
      <c r="H124" s="15"/>
      <c r="I124" s="2"/>
    </row>
    <row r="125" spans="1:9" ht="19.5" customHeight="1">
      <c r="A125" s="13" t="s">
        <v>462</v>
      </c>
      <c r="B125" s="15"/>
      <c r="C125" s="15"/>
      <c r="D125" s="15"/>
      <c r="E125" s="15"/>
      <c r="F125" s="15"/>
      <c r="G125" s="15"/>
      <c r="H125" s="15"/>
      <c r="I125" s="2"/>
    </row>
    <row r="126" spans="1:9" ht="15.75">
      <c r="A126" s="16" t="s">
        <v>64</v>
      </c>
      <c r="B126" s="15"/>
      <c r="C126" s="15"/>
      <c r="D126" s="15"/>
      <c r="E126" s="15"/>
      <c r="F126" s="15"/>
      <c r="G126" s="15"/>
      <c r="H126" s="15"/>
      <c r="I126" s="2"/>
    </row>
    <row r="127" spans="1:9" ht="19.5" customHeight="1">
      <c r="A127" s="13" t="s">
        <v>463</v>
      </c>
      <c r="B127" s="15"/>
      <c r="C127" s="15"/>
      <c r="D127" s="15"/>
      <c r="E127" s="15"/>
      <c r="F127" s="15"/>
      <c r="G127" s="15"/>
      <c r="H127" s="15"/>
      <c r="I127" s="2"/>
    </row>
    <row r="128" spans="1:9" ht="15.75">
      <c r="A128" s="16" t="s">
        <v>105</v>
      </c>
      <c r="B128" s="15"/>
      <c r="C128" s="15"/>
      <c r="D128" s="15"/>
      <c r="E128" s="15"/>
      <c r="F128" s="15"/>
      <c r="G128" s="15"/>
      <c r="H128" s="15"/>
      <c r="I128" s="2"/>
    </row>
    <row r="129" spans="1:9" ht="19.5" customHeight="1">
      <c r="A129" s="13" t="s">
        <v>464</v>
      </c>
      <c r="B129" s="15"/>
      <c r="C129" s="15"/>
      <c r="D129" s="15"/>
      <c r="E129" s="15"/>
      <c r="F129" s="15"/>
      <c r="G129" s="15"/>
      <c r="H129" s="15"/>
      <c r="I129" s="2"/>
    </row>
    <row r="130" spans="1:9" ht="15.75">
      <c r="A130" s="16" t="s">
        <v>106</v>
      </c>
      <c r="B130" s="15"/>
      <c r="C130" s="15"/>
      <c r="D130" s="15"/>
      <c r="E130" s="15"/>
      <c r="F130" s="15"/>
      <c r="G130" s="15"/>
      <c r="H130" s="15"/>
      <c r="I130" s="2"/>
    </row>
    <row r="131" spans="1:9" ht="15.75">
      <c r="A131" s="16" t="s">
        <v>108</v>
      </c>
      <c r="B131" s="15"/>
      <c r="C131" s="15"/>
      <c r="D131" s="15"/>
      <c r="E131" s="15"/>
      <c r="F131" s="15"/>
      <c r="G131" s="15"/>
      <c r="H131" s="15"/>
      <c r="I131" s="2"/>
    </row>
    <row r="132" spans="1:9" ht="15.75">
      <c r="A132" s="16" t="s">
        <v>107</v>
      </c>
      <c r="B132" s="15"/>
      <c r="C132" s="15"/>
      <c r="D132" s="15"/>
      <c r="E132" s="15"/>
      <c r="F132" s="15"/>
      <c r="G132" s="15"/>
      <c r="H132" s="15"/>
      <c r="I132" s="2"/>
    </row>
    <row r="133" spans="1:9" ht="19.5" customHeight="1">
      <c r="A133" s="13" t="s">
        <v>465</v>
      </c>
      <c r="B133" s="15"/>
      <c r="C133" s="15"/>
      <c r="D133" s="15"/>
      <c r="E133" s="15"/>
      <c r="F133" s="15"/>
      <c r="G133" s="15"/>
      <c r="H133" s="15"/>
      <c r="I133" s="2"/>
    </row>
    <row r="134" spans="1:9" ht="15.75">
      <c r="A134" s="16" t="s">
        <v>35</v>
      </c>
      <c r="B134" s="15"/>
      <c r="C134" s="15"/>
      <c r="D134" s="15"/>
      <c r="E134" s="15"/>
      <c r="F134" s="15"/>
      <c r="G134" s="15"/>
      <c r="H134" s="15"/>
      <c r="I134" s="2"/>
    </row>
    <row r="135" spans="1:9" ht="15.75">
      <c r="A135" s="33" t="s">
        <v>7</v>
      </c>
      <c r="B135" s="15"/>
      <c r="C135" s="15"/>
      <c r="D135" s="15"/>
      <c r="E135" s="15"/>
      <c r="F135" s="15"/>
      <c r="G135" s="15"/>
      <c r="H135" s="15"/>
      <c r="I135" s="2"/>
    </row>
    <row r="136" spans="1:9" ht="15.75" hidden="1">
      <c r="A136" s="33" t="s">
        <v>61</v>
      </c>
      <c r="B136" s="15"/>
      <c r="C136" s="15"/>
      <c r="D136" s="15"/>
      <c r="E136" s="15"/>
      <c r="F136" s="15"/>
      <c r="G136" s="15"/>
      <c r="H136" s="15"/>
      <c r="I136" s="2"/>
    </row>
    <row r="137" spans="1:9" ht="15.75">
      <c r="A137" s="16" t="s">
        <v>62</v>
      </c>
      <c r="B137" s="15"/>
      <c r="C137" s="15"/>
      <c r="D137" s="15"/>
      <c r="E137" s="15"/>
      <c r="F137" s="15"/>
      <c r="G137" s="15"/>
      <c r="H137" s="15"/>
      <c r="I137" s="71"/>
    </row>
    <row r="138" spans="1:9" ht="19.5" customHeight="1">
      <c r="A138" s="13" t="s">
        <v>466</v>
      </c>
      <c r="B138" s="15"/>
      <c r="C138" s="15"/>
      <c r="D138" s="15"/>
      <c r="E138" s="15"/>
      <c r="F138" s="15"/>
      <c r="G138" s="15"/>
      <c r="H138" s="15"/>
      <c r="I138" s="2"/>
    </row>
    <row r="139" spans="1:9" ht="15.75">
      <c r="A139" s="16" t="s">
        <v>109</v>
      </c>
      <c r="B139" s="15"/>
      <c r="C139" s="15"/>
      <c r="D139" s="15"/>
      <c r="E139" s="15"/>
      <c r="F139" s="15"/>
      <c r="G139" s="15"/>
      <c r="H139" s="15"/>
      <c r="I139" s="2"/>
    </row>
    <row r="140" spans="1:9" ht="15.75">
      <c r="A140" s="16" t="s">
        <v>111</v>
      </c>
      <c r="B140" s="15"/>
      <c r="C140" s="15"/>
      <c r="D140" s="15"/>
      <c r="E140" s="15"/>
      <c r="F140" s="15"/>
      <c r="G140" s="15"/>
      <c r="H140" s="15"/>
      <c r="I140" s="2"/>
    </row>
    <row r="141" spans="1:9" ht="15.75">
      <c r="A141" s="16" t="s">
        <v>110</v>
      </c>
      <c r="B141" s="15"/>
      <c r="C141" s="15"/>
      <c r="D141" s="15"/>
      <c r="E141" s="15"/>
      <c r="F141" s="15"/>
      <c r="G141" s="15"/>
      <c r="H141" s="15"/>
      <c r="I141" s="2"/>
    </row>
    <row r="142" spans="1:9" ht="15.75">
      <c r="A142" s="16" t="s">
        <v>112</v>
      </c>
      <c r="B142" s="15"/>
      <c r="C142" s="15"/>
      <c r="D142" s="15"/>
      <c r="E142" s="15"/>
      <c r="F142" s="15"/>
      <c r="G142" s="15"/>
      <c r="H142" s="15"/>
      <c r="I142" s="2"/>
    </row>
    <row r="143" spans="1:9" ht="15.75">
      <c r="A143" s="28" t="s">
        <v>113</v>
      </c>
      <c r="B143" s="15"/>
      <c r="C143" s="15"/>
      <c r="D143" s="15"/>
      <c r="E143" s="15"/>
      <c r="F143" s="15"/>
      <c r="G143" s="15"/>
      <c r="H143" s="15"/>
      <c r="I143" s="2"/>
    </row>
    <row r="144" spans="1:9" ht="15.75">
      <c r="A144" s="16" t="s">
        <v>115</v>
      </c>
      <c r="B144" s="15"/>
      <c r="C144" s="15"/>
      <c r="D144" s="15"/>
      <c r="E144" s="15"/>
      <c r="F144" s="15"/>
      <c r="G144" s="15"/>
      <c r="H144" s="15"/>
      <c r="I144" s="2"/>
    </row>
    <row r="145" spans="1:9" ht="15.75">
      <c r="A145" s="16" t="s">
        <v>114</v>
      </c>
      <c r="B145" s="15"/>
      <c r="C145" s="15"/>
      <c r="D145" s="15"/>
      <c r="E145" s="15"/>
      <c r="F145" s="15"/>
      <c r="G145" s="15"/>
      <c r="H145" s="15"/>
      <c r="I145" s="2"/>
    </row>
    <row r="146" spans="1:9" ht="19.5" customHeight="1">
      <c r="A146" s="13" t="s">
        <v>467</v>
      </c>
      <c r="B146" s="15"/>
      <c r="C146" s="15"/>
      <c r="D146" s="15"/>
      <c r="E146" s="15"/>
      <c r="F146" s="15"/>
      <c r="G146" s="15"/>
      <c r="H146" s="15"/>
      <c r="I146" s="2"/>
    </row>
    <row r="147" spans="1:9" ht="15.75">
      <c r="A147" s="16" t="s">
        <v>63</v>
      </c>
      <c r="B147" s="15"/>
      <c r="C147" s="15"/>
      <c r="D147" s="15"/>
      <c r="E147" s="15"/>
      <c r="F147" s="15"/>
      <c r="G147" s="15"/>
      <c r="H147" s="15"/>
      <c r="I147" s="2"/>
    </row>
    <row r="148" spans="1:9" ht="15.75">
      <c r="A148" s="16" t="s">
        <v>117</v>
      </c>
      <c r="B148" s="15"/>
      <c r="C148" s="15"/>
      <c r="D148" s="15"/>
      <c r="E148" s="15"/>
      <c r="F148" s="15"/>
      <c r="G148" s="15"/>
      <c r="H148" s="15"/>
      <c r="I148" s="2"/>
    </row>
    <row r="149" spans="1:9" ht="15.75">
      <c r="A149" s="16" t="s">
        <v>116</v>
      </c>
      <c r="B149" s="15"/>
      <c r="C149" s="15"/>
      <c r="D149" s="15"/>
      <c r="E149" s="15"/>
      <c r="F149" s="15"/>
      <c r="G149" s="15"/>
      <c r="H149" s="15"/>
      <c r="I149" s="2"/>
    </row>
    <row r="150" spans="1:9" ht="19.5" customHeight="1">
      <c r="A150" s="13" t="s">
        <v>468</v>
      </c>
      <c r="B150" s="15"/>
      <c r="C150" s="15"/>
      <c r="D150" s="15"/>
      <c r="E150" s="15"/>
      <c r="F150" s="15"/>
      <c r="G150" s="15"/>
      <c r="H150" s="15"/>
      <c r="I150" s="2"/>
    </row>
    <row r="151" spans="1:9" ht="19.5" customHeight="1">
      <c r="A151" s="13" t="s">
        <v>469</v>
      </c>
      <c r="B151" s="15"/>
      <c r="C151" s="15"/>
      <c r="D151" s="15"/>
      <c r="E151" s="15"/>
      <c r="F151" s="15"/>
      <c r="G151" s="15"/>
      <c r="H151" s="15"/>
      <c r="I151" s="2"/>
    </row>
    <row r="152" spans="1:9" ht="15.75">
      <c r="A152" s="16" t="s">
        <v>119</v>
      </c>
      <c r="B152" s="15"/>
      <c r="C152" s="15"/>
      <c r="D152" s="15"/>
      <c r="E152" s="15"/>
      <c r="F152" s="15"/>
      <c r="G152" s="15"/>
      <c r="H152" s="15"/>
      <c r="I152" s="2"/>
    </row>
    <row r="153" spans="1:9" ht="15.75">
      <c r="A153" s="16" t="s">
        <v>118</v>
      </c>
      <c r="B153" s="15"/>
      <c r="C153" s="15"/>
      <c r="D153" s="15"/>
      <c r="E153" s="15"/>
      <c r="F153" s="15"/>
      <c r="G153" s="15"/>
      <c r="H153" s="15"/>
      <c r="I153" s="2"/>
    </row>
    <row r="154" spans="1:9" ht="15.75">
      <c r="A154" s="16" t="s">
        <v>120</v>
      </c>
      <c r="B154" s="15"/>
      <c r="C154" s="15"/>
      <c r="D154" s="15"/>
      <c r="E154" s="15"/>
      <c r="F154" s="15"/>
      <c r="G154" s="15"/>
      <c r="H154" s="15"/>
      <c r="I154" s="2"/>
    </row>
    <row r="155" spans="1:9" ht="15.75" customHeight="1">
      <c r="A155" s="16" t="s">
        <v>121</v>
      </c>
      <c r="B155" s="15"/>
      <c r="C155" s="15"/>
      <c r="D155" s="15"/>
      <c r="E155" s="15"/>
      <c r="F155" s="15"/>
      <c r="G155" s="15"/>
      <c r="H155" s="15"/>
      <c r="I155" s="2"/>
    </row>
    <row r="156" spans="1:9" ht="19.5" customHeight="1">
      <c r="A156" s="47" t="s">
        <v>470</v>
      </c>
      <c r="B156" s="15"/>
      <c r="C156" s="15"/>
      <c r="D156" s="15"/>
      <c r="E156" s="15"/>
      <c r="F156" s="15"/>
      <c r="G156" s="15"/>
      <c r="H156" s="15"/>
      <c r="I156" s="2"/>
    </row>
    <row r="157" spans="1:9" ht="16.5" customHeight="1">
      <c r="A157" s="48" t="s">
        <v>66</v>
      </c>
      <c r="B157" s="15"/>
      <c r="C157" s="15"/>
      <c r="D157" s="15"/>
      <c r="E157" s="15"/>
      <c r="F157" s="15"/>
      <c r="G157" s="15"/>
      <c r="H157" s="15"/>
      <c r="I157" s="2"/>
    </row>
    <row r="158" spans="1:9" ht="15.75">
      <c r="A158" s="16" t="s">
        <v>65</v>
      </c>
      <c r="B158" s="15"/>
      <c r="C158" s="15"/>
      <c r="D158" s="15"/>
      <c r="E158" s="15"/>
      <c r="F158" s="15"/>
      <c r="G158" s="15"/>
      <c r="H158" s="15"/>
      <c r="I158" s="2"/>
    </row>
    <row r="159" spans="1:9" ht="16.5" customHeight="1">
      <c r="A159" s="48" t="s">
        <v>67</v>
      </c>
      <c r="B159" s="15"/>
      <c r="C159" s="15"/>
      <c r="D159" s="15"/>
      <c r="E159" s="15"/>
      <c r="F159" s="15"/>
      <c r="G159" s="15"/>
      <c r="H159" s="15"/>
      <c r="I159" s="2"/>
    </row>
    <row r="160" spans="1:9" ht="15.75">
      <c r="A160" s="16" t="s">
        <v>1</v>
      </c>
      <c r="B160" s="15"/>
      <c r="C160" s="15"/>
      <c r="D160" s="15"/>
      <c r="E160" s="15"/>
      <c r="F160" s="15"/>
      <c r="G160" s="15"/>
      <c r="H160" s="15"/>
      <c r="I160" s="2"/>
    </row>
    <row r="161" spans="1:9" ht="16.5" customHeight="1">
      <c r="A161" s="48" t="s">
        <v>68</v>
      </c>
      <c r="B161" s="15"/>
      <c r="C161" s="15"/>
      <c r="D161" s="15"/>
      <c r="E161" s="15"/>
      <c r="F161" s="15"/>
      <c r="G161" s="15"/>
      <c r="H161" s="15"/>
      <c r="I161" s="2"/>
    </row>
    <row r="162" spans="1:9" ht="15.75">
      <c r="A162" s="16" t="s">
        <v>69</v>
      </c>
      <c r="B162" s="15"/>
      <c r="C162" s="15"/>
      <c r="D162" s="15"/>
      <c r="E162" s="15"/>
      <c r="F162" s="15"/>
      <c r="G162" s="15"/>
      <c r="H162" s="15"/>
      <c r="I162" s="2"/>
    </row>
    <row r="163" spans="1:9" s="8" customFormat="1" ht="19.5" customHeight="1">
      <c r="A163" s="13" t="s">
        <v>471</v>
      </c>
      <c r="B163" s="13"/>
      <c r="C163" s="13"/>
      <c r="D163" s="13"/>
      <c r="E163" s="13"/>
      <c r="F163" s="13"/>
      <c r="G163" s="13"/>
      <c r="H163" s="13"/>
      <c r="I163" s="1"/>
    </row>
    <row r="164" spans="1:9" s="8" customFormat="1" ht="15.75">
      <c r="A164" s="16" t="s">
        <v>122</v>
      </c>
      <c r="B164" s="13"/>
      <c r="C164" s="13"/>
      <c r="D164" s="13"/>
      <c r="E164" s="13"/>
      <c r="F164" s="13"/>
      <c r="G164" s="13"/>
      <c r="H164" s="13"/>
      <c r="I164" s="1"/>
    </row>
    <row r="165" spans="1:9" s="8" customFormat="1" ht="15.75">
      <c r="A165" s="16" t="s">
        <v>472</v>
      </c>
      <c r="B165" s="13"/>
      <c r="C165" s="13"/>
      <c r="D165" s="13"/>
      <c r="E165" s="13"/>
      <c r="F165" s="13"/>
      <c r="G165" s="13"/>
      <c r="H165" s="13"/>
      <c r="I165" s="1"/>
    </row>
    <row r="166" spans="1:9" ht="15.75">
      <c r="A166" s="16"/>
      <c r="B166" s="15"/>
      <c r="C166" s="15"/>
      <c r="D166" s="15"/>
      <c r="E166" s="15"/>
      <c r="F166" s="15"/>
      <c r="G166" s="15"/>
      <c r="H166" s="15"/>
      <c r="I166" s="2"/>
    </row>
    <row r="167" spans="1:9" ht="19.5" customHeight="1">
      <c r="A167" s="50" t="s">
        <v>159</v>
      </c>
      <c r="B167" s="13"/>
      <c r="C167" s="13"/>
      <c r="D167" s="13"/>
      <c r="E167" s="13"/>
      <c r="F167" s="15"/>
      <c r="G167" s="15"/>
      <c r="H167" s="15"/>
      <c r="I167" s="2"/>
    </row>
    <row r="168" spans="1:9" ht="10.5" customHeight="1">
      <c r="A168" s="11"/>
      <c r="B168" s="13"/>
      <c r="C168" s="13"/>
      <c r="D168" s="13"/>
      <c r="E168" s="13"/>
      <c r="F168" s="15"/>
      <c r="G168" s="15"/>
      <c r="H168" s="15"/>
      <c r="I168" s="2"/>
    </row>
    <row r="169" spans="1:9" ht="19.5" customHeight="1">
      <c r="A169" s="13" t="s">
        <v>473</v>
      </c>
      <c r="B169" s="15"/>
      <c r="C169" s="15"/>
      <c r="D169" s="15"/>
      <c r="E169" s="15"/>
      <c r="F169" s="12" t="s">
        <v>675</v>
      </c>
      <c r="G169" s="12"/>
      <c r="H169" s="12" t="s">
        <v>474</v>
      </c>
      <c r="I169" s="2"/>
    </row>
    <row r="170" spans="1:9" ht="16.5" customHeight="1">
      <c r="A170" s="16" t="s">
        <v>21</v>
      </c>
      <c r="B170" s="15"/>
      <c r="C170" s="15"/>
      <c r="D170" s="15"/>
      <c r="E170" s="15"/>
      <c r="F170" s="74">
        <v>5241295832</v>
      </c>
      <c r="G170" s="5"/>
      <c r="H170" s="74">
        <v>1499993510</v>
      </c>
      <c r="I170" s="2"/>
    </row>
    <row r="171" spans="1:8" ht="16.5" customHeight="1">
      <c r="A171" s="16" t="s">
        <v>22</v>
      </c>
      <c r="B171" s="15"/>
      <c r="C171" s="15"/>
      <c r="D171" s="15"/>
      <c r="E171" s="15"/>
      <c r="F171" s="74">
        <v>15013510793</v>
      </c>
      <c r="G171" s="5"/>
      <c r="H171" s="74">
        <v>13529908999</v>
      </c>
    </row>
    <row r="172" spans="1:9" ht="16.5" customHeight="1" hidden="1">
      <c r="A172" s="16" t="s">
        <v>178</v>
      </c>
      <c r="B172" s="15"/>
      <c r="C172" s="15"/>
      <c r="D172" s="15"/>
      <c r="E172" s="15"/>
      <c r="F172" s="74">
        <v>0</v>
      </c>
      <c r="G172" s="5"/>
      <c r="H172" s="74">
        <v>0</v>
      </c>
      <c r="I172" s="2"/>
    </row>
    <row r="173" spans="1:9" ht="18" customHeight="1" thickBot="1">
      <c r="A173" s="16"/>
      <c r="B173" s="15"/>
      <c r="C173" s="15"/>
      <c r="D173" s="19" t="s">
        <v>475</v>
      </c>
      <c r="E173" s="15"/>
      <c r="F173" s="201">
        <v>20254806625</v>
      </c>
      <c r="G173" s="201"/>
      <c r="H173" s="201">
        <v>15029902509</v>
      </c>
      <c r="I173" s="2"/>
    </row>
    <row r="174" spans="1:9" ht="16.5" customHeight="1" thickTop="1">
      <c r="A174" s="15"/>
      <c r="B174" s="15"/>
      <c r="C174" s="15"/>
      <c r="D174" s="15"/>
      <c r="E174" s="51"/>
      <c r="F174" s="5"/>
      <c r="G174" s="2"/>
      <c r="H174" s="2"/>
      <c r="I174" s="2"/>
    </row>
    <row r="175" spans="1:9" ht="19.5" customHeight="1">
      <c r="A175" s="18" t="s">
        <v>144</v>
      </c>
      <c r="B175" s="19"/>
      <c r="C175" s="19"/>
      <c r="D175" s="19"/>
      <c r="E175" s="19"/>
      <c r="F175" s="12" t="s">
        <v>675</v>
      </c>
      <c r="G175" s="12"/>
      <c r="H175" s="12" t="s">
        <v>474</v>
      </c>
      <c r="I175" s="2"/>
    </row>
    <row r="176" spans="1:9" ht="17.25" customHeight="1" hidden="1">
      <c r="A176" s="67" t="s">
        <v>476</v>
      </c>
      <c r="B176" s="19"/>
      <c r="C176" s="19"/>
      <c r="D176" s="19"/>
      <c r="E176" s="19"/>
      <c r="F176" s="12"/>
      <c r="G176" s="12"/>
      <c r="H176" s="12"/>
      <c r="I176" s="2"/>
    </row>
    <row r="177" spans="1:9" ht="16.5" customHeight="1" hidden="1">
      <c r="A177" s="16" t="s">
        <v>376</v>
      </c>
      <c r="B177" s="19"/>
      <c r="C177" s="19"/>
      <c r="D177" s="19"/>
      <c r="E177" s="19"/>
      <c r="F177" s="74">
        <v>0</v>
      </c>
      <c r="G177" s="74"/>
      <c r="H177" s="74">
        <v>0</v>
      </c>
      <c r="I177" s="2"/>
    </row>
    <row r="178" spans="1:9" ht="16.5" customHeight="1" hidden="1">
      <c r="A178" s="16" t="s">
        <v>377</v>
      </c>
      <c r="B178" s="19"/>
      <c r="C178" s="19"/>
      <c r="D178" s="19"/>
      <c r="E178" s="19"/>
      <c r="F178" s="74">
        <v>0</v>
      </c>
      <c r="G178" s="74"/>
      <c r="H178" s="74">
        <v>0</v>
      </c>
      <c r="I178" s="2"/>
    </row>
    <row r="179" spans="1:9" ht="16.5" customHeight="1" hidden="1">
      <c r="A179" s="16" t="s">
        <v>180</v>
      </c>
      <c r="B179" s="15"/>
      <c r="C179" s="15"/>
      <c r="D179" s="15"/>
      <c r="E179" s="15"/>
      <c r="F179" s="73">
        <v>0</v>
      </c>
      <c r="G179" s="5"/>
      <c r="H179" s="74">
        <v>0</v>
      </c>
      <c r="I179" s="2"/>
    </row>
    <row r="180" spans="1:9" ht="16.5" customHeight="1" hidden="1">
      <c r="A180" s="16" t="s">
        <v>179</v>
      </c>
      <c r="B180" s="15"/>
      <c r="C180" s="15"/>
      <c r="D180" s="15"/>
      <c r="E180" s="15"/>
      <c r="F180" s="73">
        <v>0</v>
      </c>
      <c r="G180" s="5"/>
      <c r="H180" s="74">
        <v>0</v>
      </c>
      <c r="I180" s="2"/>
    </row>
    <row r="181" spans="1:9" s="200" customFormat="1" ht="17.25" customHeight="1">
      <c r="A181" s="67" t="s">
        <v>477</v>
      </c>
      <c r="B181" s="155"/>
      <c r="C181" s="155"/>
      <c r="D181" s="155"/>
      <c r="E181" s="155"/>
      <c r="F181" s="156"/>
      <c r="G181" s="156"/>
      <c r="H181" s="156"/>
      <c r="I181" s="199"/>
    </row>
    <row r="182" spans="1:9" ht="16.5" customHeight="1">
      <c r="A182" s="16" t="s">
        <v>174</v>
      </c>
      <c r="B182" s="15"/>
      <c r="C182" s="15"/>
      <c r="D182" s="15"/>
      <c r="E182" s="15"/>
      <c r="F182" s="73">
        <v>9103744666</v>
      </c>
      <c r="G182" s="5"/>
      <c r="H182" s="74">
        <v>34502091166</v>
      </c>
      <c r="I182" s="2"/>
    </row>
    <row r="183" spans="1:9" ht="16.5" customHeight="1">
      <c r="A183" s="16" t="s">
        <v>381</v>
      </c>
      <c r="B183" s="15"/>
      <c r="C183" s="15"/>
      <c r="D183" s="15"/>
      <c r="E183" s="15"/>
      <c r="F183" s="73">
        <v>0</v>
      </c>
      <c r="G183" s="5"/>
      <c r="H183" s="74">
        <v>119290833420</v>
      </c>
      <c r="I183" s="2"/>
    </row>
    <row r="184" spans="1:9" ht="16.5" customHeight="1">
      <c r="A184" s="16" t="s">
        <v>478</v>
      </c>
      <c r="B184" s="15"/>
      <c r="C184" s="15"/>
      <c r="D184" s="15"/>
      <c r="E184" s="15"/>
      <c r="F184" s="73">
        <v>0</v>
      </c>
      <c r="G184" s="5"/>
      <c r="H184" s="74">
        <v>15258290853</v>
      </c>
      <c r="I184" s="2"/>
    </row>
    <row r="185" spans="1:9" ht="16.5" customHeight="1">
      <c r="A185" s="16" t="s">
        <v>479</v>
      </c>
      <c r="B185" s="15"/>
      <c r="C185" s="15"/>
      <c r="D185" s="15"/>
      <c r="E185" s="15"/>
      <c r="F185" s="73">
        <v>1970570227</v>
      </c>
      <c r="G185" s="5"/>
      <c r="H185" s="74">
        <v>2520570227</v>
      </c>
      <c r="I185" s="2"/>
    </row>
    <row r="186" spans="1:9" ht="16.5" customHeight="1">
      <c r="A186" s="16" t="s">
        <v>388</v>
      </c>
      <c r="B186" s="15"/>
      <c r="C186" s="15"/>
      <c r="D186" s="15"/>
      <c r="E186" s="15"/>
      <c r="F186" s="73">
        <v>500000000</v>
      </c>
      <c r="G186" s="5"/>
      <c r="H186" s="74">
        <v>0</v>
      </c>
      <c r="I186" s="2"/>
    </row>
    <row r="187" spans="1:9" ht="16.5" customHeight="1">
      <c r="A187" s="16" t="s">
        <v>389</v>
      </c>
      <c r="B187" s="15"/>
      <c r="C187" s="15"/>
      <c r="D187" s="15"/>
      <c r="E187" s="15"/>
      <c r="F187" s="73">
        <v>1000000000</v>
      </c>
      <c r="G187" s="5"/>
      <c r="H187" s="74">
        <v>0</v>
      </c>
      <c r="I187" s="2"/>
    </row>
    <row r="188" spans="1:10" ht="16.5" customHeight="1">
      <c r="A188" s="16" t="s">
        <v>387</v>
      </c>
      <c r="B188" s="15"/>
      <c r="C188" s="15"/>
      <c r="D188" s="15"/>
      <c r="E188" s="15"/>
      <c r="F188" s="73">
        <v>0</v>
      </c>
      <c r="G188" s="5"/>
      <c r="H188" s="73">
        <v>5075000000</v>
      </c>
      <c r="I188" s="69"/>
      <c r="J188" s="69"/>
    </row>
    <row r="189" spans="1:10" ht="18" customHeight="1" thickBot="1">
      <c r="A189" s="15"/>
      <c r="B189" s="15"/>
      <c r="C189" s="15"/>
      <c r="D189" s="19" t="s">
        <v>475</v>
      </c>
      <c r="E189" s="15"/>
      <c r="F189" s="201">
        <v>12574314893</v>
      </c>
      <c r="G189" s="202">
        <v>0</v>
      </c>
      <c r="H189" s="201">
        <v>176646785666</v>
      </c>
      <c r="I189" s="69"/>
      <c r="J189" s="69"/>
    </row>
    <row r="190" spans="1:10" ht="16.5" customHeight="1" thickTop="1">
      <c r="A190" s="15"/>
      <c r="B190" s="15"/>
      <c r="C190" s="15"/>
      <c r="D190" s="15"/>
      <c r="E190" s="15"/>
      <c r="F190" s="2"/>
      <c r="G190" s="2"/>
      <c r="H190" s="2"/>
      <c r="I190" s="69"/>
      <c r="J190" s="69"/>
    </row>
    <row r="191" spans="1:10" ht="19.5" customHeight="1">
      <c r="A191" s="18" t="s">
        <v>143</v>
      </c>
      <c r="B191" s="19"/>
      <c r="C191" s="19"/>
      <c r="D191" s="19"/>
      <c r="E191" s="19"/>
      <c r="F191" s="12" t="s">
        <v>675</v>
      </c>
      <c r="G191" s="12"/>
      <c r="H191" s="12" t="s">
        <v>474</v>
      </c>
      <c r="I191" s="69"/>
      <c r="J191" s="69"/>
    </row>
    <row r="192" spans="1:9" ht="16.5" customHeight="1" hidden="1">
      <c r="A192" s="16" t="s">
        <v>480</v>
      </c>
      <c r="B192" s="15"/>
      <c r="C192" s="15"/>
      <c r="D192" s="15"/>
      <c r="E192" s="15"/>
      <c r="F192" s="74"/>
      <c r="G192" s="5"/>
      <c r="H192" s="74">
        <v>0</v>
      </c>
      <c r="I192" s="2"/>
    </row>
    <row r="193" spans="1:9" ht="16.5" customHeight="1">
      <c r="A193" s="16" t="s">
        <v>481</v>
      </c>
      <c r="B193" s="15"/>
      <c r="C193" s="15"/>
      <c r="D193" s="15"/>
      <c r="E193" s="15"/>
      <c r="F193" s="73">
        <v>4650061517</v>
      </c>
      <c r="G193" s="5"/>
      <c r="H193" s="73">
        <v>15464000000</v>
      </c>
      <c r="I193" s="73"/>
    </row>
    <row r="194" spans="1:9" ht="16.5" customHeight="1" hidden="1">
      <c r="A194" s="16" t="s">
        <v>375</v>
      </c>
      <c r="B194" s="15"/>
      <c r="C194" s="15"/>
      <c r="D194" s="15"/>
      <c r="E194" s="15"/>
      <c r="F194" s="73">
        <v>0</v>
      </c>
      <c r="G194" s="5"/>
      <c r="H194" s="74">
        <v>0</v>
      </c>
      <c r="I194" s="73"/>
    </row>
    <row r="195" spans="1:9" ht="16.5" customHeight="1" hidden="1">
      <c r="A195" s="16" t="s">
        <v>482</v>
      </c>
      <c r="B195" s="15"/>
      <c r="C195" s="15"/>
      <c r="D195" s="15"/>
      <c r="E195" s="15"/>
      <c r="F195" s="74">
        <v>0</v>
      </c>
      <c r="G195" s="5"/>
      <c r="H195" s="74">
        <v>0</v>
      </c>
      <c r="I195" s="74"/>
    </row>
    <row r="196" spans="1:9" ht="16.5" customHeight="1">
      <c r="A196" s="16" t="s">
        <v>414</v>
      </c>
      <c r="B196" s="15"/>
      <c r="C196" s="15"/>
      <c r="D196" s="15"/>
      <c r="E196" s="15"/>
      <c r="F196" s="73">
        <v>11572000000</v>
      </c>
      <c r="G196" s="5"/>
      <c r="H196" s="74">
        <v>17227000000</v>
      </c>
      <c r="I196" s="73"/>
    </row>
    <row r="197" spans="1:9" ht="16.5" customHeight="1">
      <c r="A197" s="16" t="s">
        <v>382</v>
      </c>
      <c r="B197" s="15"/>
      <c r="C197" s="15"/>
      <c r="D197" s="15"/>
      <c r="E197" s="15"/>
      <c r="F197" s="73">
        <v>2769368756</v>
      </c>
      <c r="G197" s="5"/>
      <c r="H197" s="73">
        <v>35999827648</v>
      </c>
      <c r="I197" s="73"/>
    </row>
    <row r="198" spans="1:9" ht="16.5" customHeight="1">
      <c r="A198" s="16" t="s">
        <v>383</v>
      </c>
      <c r="B198" s="15"/>
      <c r="C198" s="15"/>
      <c r="D198" s="15"/>
      <c r="E198" s="15"/>
      <c r="F198" s="73">
        <v>1620000000</v>
      </c>
      <c r="G198" s="5"/>
      <c r="H198" s="74">
        <v>2120000000</v>
      </c>
      <c r="I198" s="73"/>
    </row>
    <row r="199" spans="1:9" ht="16.5" customHeight="1">
      <c r="A199" s="16" t="s">
        <v>417</v>
      </c>
      <c r="B199" s="15"/>
      <c r="C199" s="15"/>
      <c r="D199" s="15"/>
      <c r="E199" s="15"/>
      <c r="F199" s="73">
        <v>2500000000</v>
      </c>
      <c r="G199" s="5"/>
      <c r="H199" s="74">
        <v>0</v>
      </c>
      <c r="I199" s="69"/>
    </row>
    <row r="200" spans="1:9" ht="16.5" customHeight="1">
      <c r="A200" s="16" t="s">
        <v>654</v>
      </c>
      <c r="B200" s="15"/>
      <c r="C200" s="15"/>
      <c r="D200" s="15"/>
      <c r="E200" s="15"/>
      <c r="F200" s="73">
        <v>3550000000</v>
      </c>
      <c r="G200" s="5"/>
      <c r="H200" s="74">
        <v>0</v>
      </c>
      <c r="I200" s="73"/>
    </row>
    <row r="201" spans="1:9" ht="16.5" customHeight="1">
      <c r="A201" s="16" t="s">
        <v>384</v>
      </c>
      <c r="B201" s="15"/>
      <c r="C201" s="15"/>
      <c r="D201" s="15"/>
      <c r="E201" s="15"/>
      <c r="F201" s="343">
        <v>21000000000</v>
      </c>
      <c r="G201" s="5"/>
      <c r="H201" s="73">
        <v>20000000000</v>
      </c>
      <c r="I201" s="73"/>
    </row>
    <row r="202" spans="1:9" ht="16.5" customHeight="1">
      <c r="A202" s="16" t="s">
        <v>680</v>
      </c>
      <c r="B202" s="15"/>
      <c r="C202" s="15"/>
      <c r="D202" s="15"/>
      <c r="E202" s="15"/>
      <c r="F202" s="343">
        <v>1130000000</v>
      </c>
      <c r="G202" s="5"/>
      <c r="H202" s="73">
        <v>0</v>
      </c>
      <c r="I202" s="69"/>
    </row>
    <row r="203" spans="1:9" ht="16.5" customHeight="1">
      <c r="A203" s="16" t="s">
        <v>483</v>
      </c>
      <c r="B203" s="15"/>
      <c r="C203" s="15"/>
      <c r="D203" s="15"/>
      <c r="E203" s="15"/>
      <c r="F203" s="343">
        <v>5152800000</v>
      </c>
      <c r="G203" s="5"/>
      <c r="H203" s="73">
        <v>3309000000</v>
      </c>
      <c r="I203" s="158"/>
    </row>
    <row r="204" spans="1:9" ht="16.5" customHeight="1">
      <c r="A204" s="16" t="s">
        <v>484</v>
      </c>
      <c r="B204" s="15"/>
      <c r="C204" s="15"/>
      <c r="D204" s="15"/>
      <c r="E204" s="15"/>
      <c r="F204" s="343">
        <v>2000000000</v>
      </c>
      <c r="G204" s="5"/>
      <c r="H204" s="74">
        <v>0</v>
      </c>
      <c r="I204" s="73"/>
    </row>
    <row r="205" spans="1:9" ht="16.5" customHeight="1">
      <c r="A205" s="16" t="s">
        <v>681</v>
      </c>
      <c r="B205" s="15"/>
      <c r="C205" s="15"/>
      <c r="D205" s="15"/>
      <c r="E205" s="15"/>
      <c r="F205" s="343">
        <v>2067245699</v>
      </c>
      <c r="G205" s="5"/>
      <c r="H205" s="74">
        <v>0</v>
      </c>
      <c r="I205" s="73"/>
    </row>
    <row r="206" spans="1:9" ht="16.5" customHeight="1">
      <c r="A206" s="16" t="s">
        <v>485</v>
      </c>
      <c r="B206" s="15"/>
      <c r="C206" s="15"/>
      <c r="D206" s="15"/>
      <c r="E206" s="158"/>
      <c r="F206" s="343">
        <v>2933223426</v>
      </c>
      <c r="G206" s="5"/>
      <c r="H206" s="74">
        <v>0</v>
      </c>
      <c r="I206" s="160"/>
    </row>
    <row r="207" spans="1:9" ht="16.5" customHeight="1">
      <c r="A207" s="16" t="s">
        <v>679</v>
      </c>
      <c r="B207" s="15"/>
      <c r="C207" s="15"/>
      <c r="D207" s="15"/>
      <c r="E207" s="158"/>
      <c r="F207" s="343">
        <v>674403220</v>
      </c>
      <c r="G207" s="5"/>
      <c r="H207" s="74">
        <v>0</v>
      </c>
      <c r="I207" s="160"/>
    </row>
    <row r="208" spans="1:9" ht="16.5" customHeight="1">
      <c r="A208" s="16" t="s">
        <v>486</v>
      </c>
      <c r="B208" s="15"/>
      <c r="C208" s="15"/>
      <c r="D208" s="15"/>
      <c r="E208" s="15"/>
      <c r="F208" s="73">
        <v>21920273044</v>
      </c>
      <c r="G208" s="5"/>
      <c r="H208" s="73">
        <v>37331447705</v>
      </c>
      <c r="I208" s="341"/>
    </row>
    <row r="209" spans="1:8" ht="18" customHeight="1" thickBot="1">
      <c r="A209" s="15"/>
      <c r="B209" s="15"/>
      <c r="C209" s="15"/>
      <c r="D209" s="19" t="s">
        <v>475</v>
      </c>
      <c r="E209" s="15"/>
      <c r="F209" s="201">
        <v>83539375662</v>
      </c>
      <c r="G209" s="202"/>
      <c r="H209" s="201">
        <v>131451275353</v>
      </c>
    </row>
    <row r="210" spans="1:12" ht="16.5" customHeight="1" thickTop="1">
      <c r="A210" s="15"/>
      <c r="B210" s="15"/>
      <c r="C210" s="15"/>
      <c r="D210" s="15"/>
      <c r="E210" s="5"/>
      <c r="F210" s="7"/>
      <c r="G210" s="2"/>
      <c r="H210" s="7"/>
      <c r="I210" s="69"/>
      <c r="J210" s="68"/>
      <c r="K210" s="203"/>
      <c r="L210" s="68"/>
    </row>
    <row r="211" spans="1:12" ht="19.5" customHeight="1">
      <c r="A211" s="13" t="s">
        <v>373</v>
      </c>
      <c r="B211" s="15"/>
      <c r="C211" s="15"/>
      <c r="D211" s="15"/>
      <c r="E211" s="15"/>
      <c r="F211" s="12" t="s">
        <v>675</v>
      </c>
      <c r="G211" s="12"/>
      <c r="H211" s="12" t="s">
        <v>474</v>
      </c>
      <c r="I211" s="2"/>
      <c r="K211" s="3" t="s">
        <v>682</v>
      </c>
      <c r="L211" s="3" t="s">
        <v>683</v>
      </c>
    </row>
    <row r="212" spans="1:14" ht="16.5" customHeight="1">
      <c r="A212" s="16" t="s">
        <v>23</v>
      </c>
      <c r="B212" s="15"/>
      <c r="C212" s="15"/>
      <c r="D212" s="15"/>
      <c r="E212" s="15"/>
      <c r="F212" s="73">
        <v>15438086829</v>
      </c>
      <c r="G212" s="5"/>
      <c r="H212" s="73">
        <v>3965078519</v>
      </c>
      <c r="I212" s="2"/>
      <c r="J212" s="2"/>
      <c r="K212" s="2">
        <v>464534955</v>
      </c>
      <c r="L212" s="2">
        <v>12477223</v>
      </c>
      <c r="M212" s="2"/>
      <c r="N212" s="2"/>
    </row>
    <row r="213" spans="1:14" ht="16.5" customHeight="1">
      <c r="A213" s="16" t="s">
        <v>24</v>
      </c>
      <c r="B213" s="15"/>
      <c r="C213" s="15"/>
      <c r="D213" s="15"/>
      <c r="E213" s="5"/>
      <c r="F213" s="73">
        <v>2114458881</v>
      </c>
      <c r="G213" s="5"/>
      <c r="H213" s="73">
        <v>8497059691</v>
      </c>
      <c r="I213" s="2"/>
      <c r="J213" s="2"/>
      <c r="K213" s="2">
        <v>30056773</v>
      </c>
      <c r="L213" s="2"/>
      <c r="M213" s="2"/>
      <c r="N213" s="2"/>
    </row>
    <row r="214" spans="1:14" ht="16.5" customHeight="1">
      <c r="A214" s="16" t="s">
        <v>487</v>
      </c>
      <c r="B214" s="15"/>
      <c r="C214" s="15"/>
      <c r="D214" s="15"/>
      <c r="E214" s="15"/>
      <c r="F214" s="73">
        <v>851923186511</v>
      </c>
      <c r="G214" s="5"/>
      <c r="H214" s="73">
        <v>988091100722</v>
      </c>
      <c r="I214" s="2"/>
      <c r="J214" s="2"/>
      <c r="K214" s="2">
        <v>7369741264</v>
      </c>
      <c r="L214" s="2">
        <v>1298435280</v>
      </c>
      <c r="M214" s="2">
        <v>2961743063</v>
      </c>
      <c r="N214" s="2"/>
    </row>
    <row r="215" spans="1:14" ht="16.5" customHeight="1">
      <c r="A215" s="16" t="s">
        <v>372</v>
      </c>
      <c r="B215" s="15"/>
      <c r="C215" s="15"/>
      <c r="D215" s="15"/>
      <c r="E215" s="15"/>
      <c r="F215" s="73">
        <v>1654592866</v>
      </c>
      <c r="G215" s="5"/>
      <c r="H215" s="73">
        <v>1654592866</v>
      </c>
      <c r="J215" s="2"/>
      <c r="K215" s="2">
        <v>1654592866</v>
      </c>
      <c r="L215" s="2"/>
      <c r="M215" s="2"/>
      <c r="N215" s="2"/>
    </row>
    <row r="216" spans="1:14" ht="16.5" customHeight="1">
      <c r="A216" s="16" t="s">
        <v>176</v>
      </c>
      <c r="B216" s="15"/>
      <c r="C216" s="15"/>
      <c r="D216" s="15"/>
      <c r="E216" s="15"/>
      <c r="F216" s="73">
        <v>361094284</v>
      </c>
      <c r="G216" s="5"/>
      <c r="H216" s="73">
        <v>0</v>
      </c>
      <c r="I216" s="2"/>
      <c r="J216" s="2"/>
      <c r="K216" s="2"/>
      <c r="L216" s="2"/>
      <c r="M216" s="2"/>
      <c r="N216" s="2"/>
    </row>
    <row r="217" spans="1:14" ht="16.5" customHeight="1">
      <c r="A217" s="16" t="s">
        <v>79</v>
      </c>
      <c r="B217" s="15"/>
      <c r="C217" s="15"/>
      <c r="D217" s="15"/>
      <c r="E217" s="15"/>
      <c r="F217" s="73">
        <v>2784437922</v>
      </c>
      <c r="G217" s="5"/>
      <c r="H217" s="73">
        <v>4776171000</v>
      </c>
      <c r="I217" s="2"/>
      <c r="J217" s="2"/>
      <c r="K217" s="2"/>
      <c r="L217" s="2"/>
      <c r="M217" s="2"/>
      <c r="N217" s="2"/>
    </row>
    <row r="218" spans="1:14" ht="18" customHeight="1" thickBot="1">
      <c r="A218" s="15"/>
      <c r="B218" s="15"/>
      <c r="C218" s="15"/>
      <c r="D218" s="19" t="s">
        <v>475</v>
      </c>
      <c r="E218" s="13"/>
      <c r="F218" s="201">
        <v>874275857293</v>
      </c>
      <c r="G218" s="202"/>
      <c r="H218" s="201">
        <v>1006984002798</v>
      </c>
      <c r="I218" s="69"/>
      <c r="J218" s="2"/>
      <c r="K218" s="2"/>
      <c r="L218" s="2"/>
      <c r="M218" s="2"/>
      <c r="N218" s="2"/>
    </row>
    <row r="219" spans="1:14" ht="16.5" customHeight="1" thickTop="1">
      <c r="A219" s="15"/>
      <c r="B219" s="15"/>
      <c r="C219" s="15"/>
      <c r="D219" s="15"/>
      <c r="E219" s="15"/>
      <c r="F219" s="158"/>
      <c r="G219" s="2"/>
      <c r="H219" s="2"/>
      <c r="I219" s="2"/>
      <c r="J219" s="2"/>
      <c r="K219" s="2">
        <v>9518925858</v>
      </c>
      <c r="L219" s="2">
        <v>1310912503</v>
      </c>
      <c r="M219" s="2">
        <v>2961743063</v>
      </c>
      <c r="N219" s="2"/>
    </row>
    <row r="220" spans="1:14" ht="19.5" customHeight="1">
      <c r="A220" s="13" t="s">
        <v>142</v>
      </c>
      <c r="B220" s="15"/>
      <c r="C220" s="15"/>
      <c r="D220" s="15"/>
      <c r="E220" s="15"/>
      <c r="F220" s="2"/>
      <c r="G220" s="2"/>
      <c r="H220" s="2"/>
      <c r="I220" s="2"/>
      <c r="J220" s="2"/>
      <c r="K220" s="2"/>
      <c r="L220" s="2"/>
      <c r="M220" s="2"/>
      <c r="N220" s="2"/>
    </row>
    <row r="221" spans="1:9" ht="9" customHeight="1">
      <c r="A221" s="13"/>
      <c r="B221" s="15"/>
      <c r="C221" s="15"/>
      <c r="D221" s="15"/>
      <c r="E221" s="15"/>
      <c r="F221" s="2"/>
      <c r="G221" s="2"/>
      <c r="H221" s="2"/>
      <c r="I221" s="2"/>
    </row>
    <row r="222" spans="1:9" ht="40.5">
      <c r="A222" s="380" t="s">
        <v>76</v>
      </c>
      <c r="B222" s="59" t="s">
        <v>14</v>
      </c>
      <c r="C222" s="59" t="s">
        <v>488</v>
      </c>
      <c r="D222" s="59" t="s">
        <v>10</v>
      </c>
      <c r="E222" s="59" t="s">
        <v>13</v>
      </c>
      <c r="F222" s="59" t="s">
        <v>77</v>
      </c>
      <c r="G222" s="399" t="s">
        <v>11</v>
      </c>
      <c r="H222" s="401"/>
      <c r="I222" s="2"/>
    </row>
    <row r="223" spans="1:9" ht="10.5" customHeight="1">
      <c r="A223" s="381"/>
      <c r="B223" s="60" t="s">
        <v>124</v>
      </c>
      <c r="C223" s="60" t="s">
        <v>125</v>
      </c>
      <c r="D223" s="60" t="s">
        <v>126</v>
      </c>
      <c r="E223" s="60" t="s">
        <v>127</v>
      </c>
      <c r="F223" s="60" t="s">
        <v>128</v>
      </c>
      <c r="G223" s="402"/>
      <c r="H223" s="404"/>
      <c r="I223" s="2"/>
    </row>
    <row r="224" spans="1:9" ht="15.75" customHeight="1">
      <c r="A224" s="21" t="s">
        <v>15</v>
      </c>
      <c r="B224" s="9"/>
      <c r="C224" s="9"/>
      <c r="D224" s="9"/>
      <c r="E224" s="9"/>
      <c r="F224" s="9"/>
      <c r="G224" s="54"/>
      <c r="H224" s="204"/>
      <c r="I224" s="2"/>
    </row>
    <row r="225" spans="1:9" ht="15.75" customHeight="1">
      <c r="A225" s="22" t="s">
        <v>415</v>
      </c>
      <c r="B225" s="205">
        <v>8603189915</v>
      </c>
      <c r="C225" s="205">
        <v>425563735681</v>
      </c>
      <c r="D225" s="206">
        <v>20621040160</v>
      </c>
      <c r="E225" s="206">
        <v>2776449227</v>
      </c>
      <c r="F225" s="206">
        <v>8469238396</v>
      </c>
      <c r="G225" s="205"/>
      <c r="H225" s="207">
        <v>466033653379</v>
      </c>
      <c r="I225" s="2"/>
    </row>
    <row r="226" spans="1:9" ht="15.75" customHeight="1">
      <c r="A226" s="22" t="s">
        <v>489</v>
      </c>
      <c r="B226" s="205">
        <v>2251023017</v>
      </c>
      <c r="C226" s="205">
        <v>9506255509</v>
      </c>
      <c r="D226" s="206">
        <v>9929033533</v>
      </c>
      <c r="E226" s="206">
        <v>607493850</v>
      </c>
      <c r="F226" s="206">
        <v>125996726</v>
      </c>
      <c r="G226" s="205"/>
      <c r="H226" s="207">
        <v>22419802635</v>
      </c>
      <c r="I226" s="2"/>
    </row>
    <row r="227" spans="1:9" ht="15.75" customHeight="1">
      <c r="A227" s="66" t="s">
        <v>490</v>
      </c>
      <c r="B227" s="205">
        <v>204047872</v>
      </c>
      <c r="C227" s="205">
        <v>3001676425</v>
      </c>
      <c r="D227" s="206">
        <v>0</v>
      </c>
      <c r="E227" s="206">
        <v>173212965</v>
      </c>
      <c r="F227" s="206">
        <v>51152726</v>
      </c>
      <c r="G227" s="205"/>
      <c r="H227" s="207">
        <v>3430089988</v>
      </c>
      <c r="I227" s="2"/>
    </row>
    <row r="228" spans="1:9" ht="15.75" customHeight="1">
      <c r="A228" s="66" t="s">
        <v>123</v>
      </c>
      <c r="B228" s="205">
        <v>2046975145</v>
      </c>
      <c r="C228" s="205">
        <v>6504579084</v>
      </c>
      <c r="D228" s="206">
        <v>9929033533</v>
      </c>
      <c r="E228" s="206">
        <v>434280885</v>
      </c>
      <c r="F228" s="206">
        <v>74844000</v>
      </c>
      <c r="G228" s="205"/>
      <c r="H228" s="207">
        <v>18989712647</v>
      </c>
      <c r="I228" s="2"/>
    </row>
    <row r="229" spans="1:9" ht="15.75" customHeight="1">
      <c r="A229" s="22" t="s">
        <v>491</v>
      </c>
      <c r="B229" s="205">
        <v>4254002418</v>
      </c>
      <c r="C229" s="205">
        <v>14744209662</v>
      </c>
      <c r="D229" s="206">
        <v>19415410793</v>
      </c>
      <c r="E229" s="206">
        <v>565873027</v>
      </c>
      <c r="F229" s="206">
        <v>142688000</v>
      </c>
      <c r="G229" s="205"/>
      <c r="H229" s="207">
        <v>39122183900</v>
      </c>
      <c r="I229" s="2"/>
    </row>
    <row r="230" spans="1:9" ht="15.75" customHeight="1">
      <c r="A230" s="66" t="s">
        <v>25</v>
      </c>
      <c r="B230" s="205">
        <v>2207027273</v>
      </c>
      <c r="C230" s="205">
        <v>7651348512</v>
      </c>
      <c r="D230" s="206">
        <v>9486377260</v>
      </c>
      <c r="E230" s="206">
        <v>282367845</v>
      </c>
      <c r="F230" s="206">
        <v>57344000</v>
      </c>
      <c r="G230" s="205"/>
      <c r="H230" s="207">
        <v>19684464890</v>
      </c>
      <c r="I230" s="2"/>
    </row>
    <row r="231" spans="1:9" ht="15.75" customHeight="1">
      <c r="A231" s="208" t="s">
        <v>123</v>
      </c>
      <c r="B231" s="205">
        <v>2046975145</v>
      </c>
      <c r="C231" s="205">
        <v>7092861150</v>
      </c>
      <c r="D231" s="206">
        <v>9929033533</v>
      </c>
      <c r="E231" s="206">
        <v>283505182</v>
      </c>
      <c r="F231" s="206">
        <v>85344000</v>
      </c>
      <c r="G231" s="205"/>
      <c r="H231" s="207">
        <v>19437719010</v>
      </c>
      <c r="I231" s="2"/>
    </row>
    <row r="232" spans="1:9" ht="15.75" customHeight="1">
      <c r="A232" s="22" t="s">
        <v>672</v>
      </c>
      <c r="B232" s="209">
        <v>6600210514</v>
      </c>
      <c r="C232" s="209">
        <v>420325781528</v>
      </c>
      <c r="D232" s="209">
        <v>11134662900</v>
      </c>
      <c r="E232" s="209">
        <v>2818070050</v>
      </c>
      <c r="F232" s="209">
        <v>8452547122</v>
      </c>
      <c r="G232" s="210"/>
      <c r="H232" s="211">
        <v>449331272114</v>
      </c>
      <c r="I232" s="7"/>
    </row>
    <row r="233" spans="1:9" ht="15.75" customHeight="1">
      <c r="A233" s="23" t="s">
        <v>12</v>
      </c>
      <c r="B233" s="209"/>
      <c r="C233" s="209"/>
      <c r="D233" s="209"/>
      <c r="E233" s="209"/>
      <c r="F233" s="209"/>
      <c r="G233" s="210"/>
      <c r="H233" s="211"/>
      <c r="I233" s="2"/>
    </row>
    <row r="234" spans="1:9" ht="15.75" customHeight="1">
      <c r="A234" s="22" t="s">
        <v>492</v>
      </c>
      <c r="B234" s="205">
        <v>2620176146</v>
      </c>
      <c r="C234" s="205">
        <v>155998731055</v>
      </c>
      <c r="D234" s="206">
        <v>5720334809</v>
      </c>
      <c r="E234" s="206">
        <v>1801907733</v>
      </c>
      <c r="F234" s="206">
        <v>4495180438</v>
      </c>
      <c r="G234" s="205"/>
      <c r="H234" s="207">
        <v>170636330181</v>
      </c>
      <c r="I234" s="2"/>
    </row>
    <row r="235" spans="1:9" ht="15.75" customHeight="1">
      <c r="A235" s="22" t="s">
        <v>489</v>
      </c>
      <c r="B235" s="205">
        <v>1317021020</v>
      </c>
      <c r="C235" s="205">
        <v>44875182495</v>
      </c>
      <c r="D235" s="205">
        <v>5454717611</v>
      </c>
      <c r="E235" s="205">
        <v>906948651</v>
      </c>
      <c r="F235" s="205">
        <v>138914948</v>
      </c>
      <c r="G235" s="205">
        <v>0</v>
      </c>
      <c r="H235" s="207">
        <v>52692784725</v>
      </c>
      <c r="I235" s="39"/>
    </row>
    <row r="236" spans="1:16" ht="15.75" customHeight="1">
      <c r="A236" s="66" t="s">
        <v>493</v>
      </c>
      <c r="B236" s="205">
        <v>830640211</v>
      </c>
      <c r="C236" s="205">
        <v>43674265593</v>
      </c>
      <c r="D236" s="206">
        <v>1562738981</v>
      </c>
      <c r="E236" s="206">
        <v>609909625</v>
      </c>
      <c r="F236" s="206">
        <v>111453938</v>
      </c>
      <c r="G236" s="205"/>
      <c r="H236" s="207">
        <v>46789008348</v>
      </c>
      <c r="I236" s="39"/>
      <c r="J236" s="40"/>
      <c r="K236" s="40"/>
      <c r="L236" s="40"/>
      <c r="M236" s="40"/>
      <c r="N236" s="41"/>
      <c r="O236" s="41"/>
      <c r="P236" s="41"/>
    </row>
    <row r="237" spans="1:16" ht="15.75" customHeight="1">
      <c r="A237" s="66" t="s">
        <v>123</v>
      </c>
      <c r="B237" s="205">
        <v>486380809</v>
      </c>
      <c r="C237" s="205">
        <v>1200916902</v>
      </c>
      <c r="D237" s="206">
        <v>3891978630</v>
      </c>
      <c r="E237" s="205">
        <v>297039026</v>
      </c>
      <c r="F237" s="206">
        <v>27461010</v>
      </c>
      <c r="G237" s="205"/>
      <c r="H237" s="207">
        <v>5903776377</v>
      </c>
      <c r="I237" s="40"/>
      <c r="J237" s="40"/>
      <c r="K237" s="40"/>
      <c r="L237" s="40"/>
      <c r="M237" s="40"/>
      <c r="N237" s="41"/>
      <c r="O237" s="41"/>
      <c r="P237" s="41"/>
    </row>
    <row r="238" spans="1:9" ht="15.75" customHeight="1">
      <c r="A238" s="22" t="s">
        <v>491</v>
      </c>
      <c r="B238" s="205">
        <v>1163501283</v>
      </c>
      <c r="C238" s="205">
        <v>2904428557</v>
      </c>
      <c r="D238" s="205">
        <v>7530352095</v>
      </c>
      <c r="E238" s="205">
        <v>365105509</v>
      </c>
      <c r="F238" s="205">
        <v>49672023</v>
      </c>
      <c r="G238" s="205"/>
      <c r="H238" s="207">
        <v>12013059467</v>
      </c>
      <c r="I238" s="7"/>
    </row>
    <row r="239" spans="1:9" ht="15.75" customHeight="1">
      <c r="A239" s="66" t="s">
        <v>25</v>
      </c>
      <c r="B239" s="205">
        <v>677120474</v>
      </c>
      <c r="C239" s="205">
        <v>1556375200</v>
      </c>
      <c r="D239" s="206">
        <v>3638373465</v>
      </c>
      <c r="E239" s="206">
        <v>164169079</v>
      </c>
      <c r="F239" s="206">
        <v>14336004</v>
      </c>
      <c r="G239" s="205"/>
      <c r="H239" s="207">
        <v>6050374222</v>
      </c>
      <c r="I239" s="7"/>
    </row>
    <row r="240" spans="1:9" ht="15.75" customHeight="1">
      <c r="A240" s="66" t="s">
        <v>123</v>
      </c>
      <c r="B240" s="205">
        <v>486380809</v>
      </c>
      <c r="C240" s="205">
        <v>1348053357</v>
      </c>
      <c r="D240" s="206">
        <v>3891978630</v>
      </c>
      <c r="E240" s="206">
        <v>200936430</v>
      </c>
      <c r="F240" s="206">
        <v>35336019</v>
      </c>
      <c r="G240" s="205"/>
      <c r="H240" s="207">
        <v>5962685245</v>
      </c>
      <c r="I240" s="7"/>
    </row>
    <row r="241" spans="1:9" ht="15.75" customHeight="1">
      <c r="A241" s="22" t="s">
        <v>672</v>
      </c>
      <c r="B241" s="206">
        <v>2773695883</v>
      </c>
      <c r="C241" s="206">
        <v>197969484993</v>
      </c>
      <c r="D241" s="206">
        <v>3644700325</v>
      </c>
      <c r="E241" s="206">
        <v>2343750875</v>
      </c>
      <c r="F241" s="206">
        <v>4584423363</v>
      </c>
      <c r="G241" s="205"/>
      <c r="H241" s="207">
        <v>211316055439</v>
      </c>
      <c r="I241" s="7"/>
    </row>
    <row r="242" spans="1:9" ht="15.75" customHeight="1">
      <c r="A242" s="23" t="s">
        <v>16</v>
      </c>
      <c r="B242" s="206"/>
      <c r="C242" s="206"/>
      <c r="D242" s="206"/>
      <c r="E242" s="206"/>
      <c r="F242" s="206"/>
      <c r="G242" s="205"/>
      <c r="H242" s="207"/>
      <c r="I242" s="2"/>
    </row>
    <row r="243" spans="1:9" ht="15.75" customHeight="1">
      <c r="A243" s="22" t="s">
        <v>415</v>
      </c>
      <c r="B243" s="206">
        <v>5983013769</v>
      </c>
      <c r="C243" s="206">
        <v>269565004626</v>
      </c>
      <c r="D243" s="206">
        <v>14900705351</v>
      </c>
      <c r="E243" s="206">
        <v>974541494</v>
      </c>
      <c r="F243" s="206">
        <v>3974057958</v>
      </c>
      <c r="G243" s="205"/>
      <c r="H243" s="207">
        <v>295397323198</v>
      </c>
      <c r="I243" s="7"/>
    </row>
    <row r="244" spans="1:9" s="35" customFormat="1" ht="15.75" customHeight="1">
      <c r="A244" s="53" t="s">
        <v>672</v>
      </c>
      <c r="B244" s="332">
        <v>3826514631</v>
      </c>
      <c r="C244" s="332">
        <v>222356296535</v>
      </c>
      <c r="D244" s="332">
        <v>7489962575</v>
      </c>
      <c r="E244" s="332">
        <v>474319175</v>
      </c>
      <c r="F244" s="332">
        <v>3868123759</v>
      </c>
      <c r="G244" s="333"/>
      <c r="H244" s="334">
        <v>238015216675</v>
      </c>
      <c r="I244" s="331"/>
    </row>
    <row r="245" spans="1:9" ht="16.5" customHeight="1">
      <c r="A245" s="14"/>
      <c r="B245" s="212"/>
      <c r="C245" s="212"/>
      <c r="D245" s="213"/>
      <c r="E245" s="213"/>
      <c r="F245" s="213"/>
      <c r="G245" s="213"/>
      <c r="H245" s="214"/>
      <c r="I245" s="2"/>
    </row>
    <row r="246" spans="1:9" ht="19.5" customHeight="1">
      <c r="A246" s="13" t="s">
        <v>141</v>
      </c>
      <c r="B246" s="15"/>
      <c r="C246" s="15"/>
      <c r="D246" s="15"/>
      <c r="E246" s="15"/>
      <c r="F246" s="2"/>
      <c r="G246" s="2"/>
      <c r="H246" s="69"/>
      <c r="I246" s="2"/>
    </row>
    <row r="247" spans="1:9" ht="9" customHeight="1">
      <c r="A247" s="13"/>
      <c r="B247" s="15"/>
      <c r="C247" s="15"/>
      <c r="D247" s="15"/>
      <c r="E247" s="15"/>
      <c r="F247" s="2"/>
      <c r="G247" s="2"/>
      <c r="H247" s="2"/>
      <c r="I247" s="2"/>
    </row>
    <row r="248" spans="1:9" ht="27">
      <c r="A248" s="380" t="s">
        <v>76</v>
      </c>
      <c r="B248" s="59" t="s">
        <v>75</v>
      </c>
      <c r="C248" s="59" t="s">
        <v>494</v>
      </c>
      <c r="D248" s="59" t="s">
        <v>495</v>
      </c>
      <c r="E248" s="59" t="s">
        <v>496</v>
      </c>
      <c r="F248" s="59" t="s">
        <v>181</v>
      </c>
      <c r="G248" s="399" t="s">
        <v>11</v>
      </c>
      <c r="H248" s="401"/>
      <c r="I248" s="2"/>
    </row>
    <row r="249" spans="1:9" ht="10.5" customHeight="1">
      <c r="A249" s="381"/>
      <c r="B249" s="60" t="s">
        <v>129</v>
      </c>
      <c r="C249" s="60" t="s">
        <v>130</v>
      </c>
      <c r="D249" s="60" t="s">
        <v>131</v>
      </c>
      <c r="E249" s="60" t="s">
        <v>132</v>
      </c>
      <c r="F249" s="60" t="s">
        <v>182</v>
      </c>
      <c r="G249" s="402"/>
      <c r="H249" s="404"/>
      <c r="I249" s="2"/>
    </row>
    <row r="250" spans="1:9" ht="15.75" customHeight="1">
      <c r="A250" s="21" t="s">
        <v>15</v>
      </c>
      <c r="B250" s="215"/>
      <c r="C250" s="215"/>
      <c r="D250" s="215"/>
      <c r="E250" s="215"/>
      <c r="F250" s="215"/>
      <c r="G250" s="216"/>
      <c r="H250" s="217"/>
      <c r="I250" s="2"/>
    </row>
    <row r="251" spans="1:9" ht="15.75" customHeight="1">
      <c r="A251" s="22" t="s">
        <v>415</v>
      </c>
      <c r="B251" s="218">
        <v>21114000000</v>
      </c>
      <c r="C251" s="218">
        <v>0</v>
      </c>
      <c r="D251" s="219">
        <v>0</v>
      </c>
      <c r="E251" s="219">
        <v>113248820</v>
      </c>
      <c r="F251" s="219">
        <v>6552132038</v>
      </c>
      <c r="G251" s="220"/>
      <c r="H251" s="222">
        <v>27779380858</v>
      </c>
      <c r="I251" s="69"/>
    </row>
    <row r="252" spans="1:9" ht="15.75" customHeight="1">
      <c r="A252" s="22" t="s">
        <v>489</v>
      </c>
      <c r="B252" s="218">
        <v>0</v>
      </c>
      <c r="C252" s="218">
        <v>0</v>
      </c>
      <c r="D252" s="219">
        <v>0</v>
      </c>
      <c r="E252" s="219">
        <v>0</v>
      </c>
      <c r="F252" s="219">
        <v>0</v>
      </c>
      <c r="G252" s="218"/>
      <c r="H252" s="222">
        <v>0</v>
      </c>
      <c r="I252" s="2"/>
    </row>
    <row r="253" spans="1:9" ht="15.75" customHeight="1" hidden="1">
      <c r="A253" s="66" t="s">
        <v>490</v>
      </c>
      <c r="B253" s="218"/>
      <c r="C253" s="218"/>
      <c r="D253" s="218"/>
      <c r="E253" s="218"/>
      <c r="F253" s="218"/>
      <c r="G253" s="218"/>
      <c r="H253" s="222">
        <v>0</v>
      </c>
      <c r="I253" s="2"/>
    </row>
    <row r="254" spans="1:9" ht="15.75" customHeight="1" hidden="1">
      <c r="A254" s="66" t="s">
        <v>123</v>
      </c>
      <c r="B254" s="218"/>
      <c r="C254" s="218">
        <v>0</v>
      </c>
      <c r="D254" s="218">
        <v>0</v>
      </c>
      <c r="E254" s="218">
        <v>0</v>
      </c>
      <c r="F254" s="218">
        <v>0</v>
      </c>
      <c r="G254" s="218"/>
      <c r="H254" s="222">
        <v>0</v>
      </c>
      <c r="I254" s="2"/>
    </row>
    <row r="255" spans="1:9" ht="15.75" customHeight="1">
      <c r="A255" s="22" t="s">
        <v>491</v>
      </c>
      <c r="B255" s="218">
        <v>0</v>
      </c>
      <c r="C255" s="218">
        <v>0</v>
      </c>
      <c r="D255" s="218">
        <v>0</v>
      </c>
      <c r="E255" s="218">
        <v>0</v>
      </c>
      <c r="F255" s="218">
        <v>0</v>
      </c>
      <c r="G255" s="218"/>
      <c r="H255" s="222">
        <v>0</v>
      </c>
      <c r="I255" s="2"/>
    </row>
    <row r="256" spans="1:9" ht="15.75" customHeight="1" hidden="1">
      <c r="A256" s="66" t="s">
        <v>25</v>
      </c>
      <c r="B256" s="223"/>
      <c r="C256" s="218"/>
      <c r="D256" s="219"/>
      <c r="E256" s="219"/>
      <c r="F256" s="219"/>
      <c r="G256" s="218"/>
      <c r="H256" s="222">
        <v>0</v>
      </c>
      <c r="I256" s="2"/>
    </row>
    <row r="257" spans="1:9" ht="15.75" customHeight="1" hidden="1">
      <c r="A257" s="66" t="s">
        <v>123</v>
      </c>
      <c r="B257" s="218">
        <v>0</v>
      </c>
      <c r="C257" s="218">
        <v>0</v>
      </c>
      <c r="D257" s="219">
        <v>0</v>
      </c>
      <c r="E257" s="219">
        <v>0</v>
      </c>
      <c r="F257" s="219"/>
      <c r="G257" s="218"/>
      <c r="H257" s="222">
        <v>0</v>
      </c>
      <c r="I257" s="2"/>
    </row>
    <row r="258" spans="1:9" ht="15.75" customHeight="1">
      <c r="A258" s="22" t="s">
        <v>672</v>
      </c>
      <c r="B258" s="218">
        <v>21114000000</v>
      </c>
      <c r="C258" s="218">
        <v>0</v>
      </c>
      <c r="D258" s="219">
        <v>0</v>
      </c>
      <c r="E258" s="219">
        <v>113248820</v>
      </c>
      <c r="F258" s="219">
        <v>6552132038</v>
      </c>
      <c r="G258" s="218"/>
      <c r="H258" s="222">
        <v>27779380858</v>
      </c>
      <c r="I258" s="2"/>
    </row>
    <row r="259" spans="1:9" ht="15.75" customHeight="1">
      <c r="A259" s="23" t="s">
        <v>12</v>
      </c>
      <c r="B259" s="224"/>
      <c r="C259" s="224"/>
      <c r="D259" s="224"/>
      <c r="E259" s="224"/>
      <c r="F259" s="224"/>
      <c r="G259" s="220"/>
      <c r="H259" s="221"/>
      <c r="I259" s="71"/>
    </row>
    <row r="260" spans="1:9" ht="15.75" customHeight="1">
      <c r="A260" s="22" t="s">
        <v>415</v>
      </c>
      <c r="B260" s="218">
        <v>1511707232</v>
      </c>
      <c r="C260" s="218">
        <v>0</v>
      </c>
      <c r="D260" s="219">
        <v>0</v>
      </c>
      <c r="E260" s="218">
        <v>95043504</v>
      </c>
      <c r="F260" s="218">
        <v>542617704</v>
      </c>
      <c r="G260" s="218"/>
      <c r="H260" s="222">
        <v>2149368440</v>
      </c>
      <c r="I260" s="71"/>
    </row>
    <row r="261" spans="1:9" ht="15.75" customHeight="1">
      <c r="A261" s="22" t="s">
        <v>489</v>
      </c>
      <c r="B261" s="218">
        <v>422280000</v>
      </c>
      <c r="C261" s="218">
        <v>0</v>
      </c>
      <c r="D261" s="218">
        <v>0</v>
      </c>
      <c r="E261" s="218">
        <v>18205316</v>
      </c>
      <c r="F261" s="218">
        <v>0</v>
      </c>
      <c r="G261" s="218"/>
      <c r="H261" s="222">
        <v>440485316</v>
      </c>
      <c r="I261" s="71"/>
    </row>
    <row r="262" spans="1:16" ht="15.75" customHeight="1">
      <c r="A262" s="66" t="s">
        <v>493</v>
      </c>
      <c r="B262" s="218">
        <v>422280000</v>
      </c>
      <c r="C262" s="218">
        <v>0</v>
      </c>
      <c r="D262" s="218">
        <v>0</v>
      </c>
      <c r="E262" s="218">
        <v>18205316</v>
      </c>
      <c r="F262" s="219">
        <v>0</v>
      </c>
      <c r="G262" s="218"/>
      <c r="H262" s="222">
        <v>440485316</v>
      </c>
      <c r="I262" s="39"/>
      <c r="J262" s="40"/>
      <c r="K262" s="40"/>
      <c r="L262" s="40"/>
      <c r="M262" s="40"/>
      <c r="N262" s="41"/>
      <c r="O262" s="41"/>
      <c r="P262" s="41"/>
    </row>
    <row r="263" spans="1:16" ht="15.75" customHeight="1" hidden="1">
      <c r="A263" s="66" t="s">
        <v>123</v>
      </c>
      <c r="B263" s="218"/>
      <c r="C263" s="218">
        <v>0</v>
      </c>
      <c r="D263" s="218">
        <v>0</v>
      </c>
      <c r="E263" s="218">
        <v>0</v>
      </c>
      <c r="F263" s="219">
        <v>0</v>
      </c>
      <c r="G263" s="218"/>
      <c r="H263" s="222">
        <v>0</v>
      </c>
      <c r="I263" s="40"/>
      <c r="J263" s="40"/>
      <c r="K263" s="40"/>
      <c r="L263" s="40"/>
      <c r="M263" s="40"/>
      <c r="N263" s="41"/>
      <c r="O263" s="41"/>
      <c r="P263" s="41"/>
    </row>
    <row r="264" spans="1:9" ht="15.75" customHeight="1" hidden="1">
      <c r="A264" s="22" t="s">
        <v>491</v>
      </c>
      <c r="B264" s="218">
        <v>0</v>
      </c>
      <c r="C264" s="218">
        <v>0</v>
      </c>
      <c r="D264" s="218">
        <v>0</v>
      </c>
      <c r="E264" s="218">
        <v>0</v>
      </c>
      <c r="F264" s="218">
        <v>0</v>
      </c>
      <c r="G264" s="218"/>
      <c r="H264" s="222">
        <v>0</v>
      </c>
      <c r="I264" s="2"/>
    </row>
    <row r="265" spans="1:9" ht="15.75" customHeight="1" hidden="1">
      <c r="A265" s="66" t="s">
        <v>25</v>
      </c>
      <c r="B265" s="223"/>
      <c r="C265" s="218"/>
      <c r="D265" s="219"/>
      <c r="E265" s="219"/>
      <c r="F265" s="219"/>
      <c r="G265" s="218"/>
      <c r="H265" s="222">
        <v>0</v>
      </c>
      <c r="I265" s="2"/>
    </row>
    <row r="266" spans="1:9" ht="15.75" customHeight="1" hidden="1">
      <c r="A266" s="66" t="s">
        <v>123</v>
      </c>
      <c r="B266" s="218">
        <v>0</v>
      </c>
      <c r="C266" s="218">
        <v>0</v>
      </c>
      <c r="D266" s="218">
        <v>0</v>
      </c>
      <c r="E266" s="218">
        <v>0</v>
      </c>
      <c r="F266" s="219"/>
      <c r="G266" s="218"/>
      <c r="H266" s="222">
        <v>0</v>
      </c>
      <c r="I266" s="2"/>
    </row>
    <row r="267" spans="1:9" ht="15.75" customHeight="1">
      <c r="A267" s="22" t="s">
        <v>672</v>
      </c>
      <c r="B267" s="218">
        <v>1933987232</v>
      </c>
      <c r="C267" s="218">
        <v>0</v>
      </c>
      <c r="D267" s="218">
        <v>0</v>
      </c>
      <c r="E267" s="218">
        <v>113248820</v>
      </c>
      <c r="F267" s="218">
        <v>542617704</v>
      </c>
      <c r="G267" s="218"/>
      <c r="H267" s="222">
        <v>2589853756</v>
      </c>
      <c r="I267" s="2"/>
    </row>
    <row r="268" spans="1:9" ht="15.75" customHeight="1">
      <c r="A268" s="23" t="s">
        <v>16</v>
      </c>
      <c r="B268" s="224"/>
      <c r="C268" s="224"/>
      <c r="D268" s="224"/>
      <c r="E268" s="224"/>
      <c r="F268" s="224"/>
      <c r="G268" s="218"/>
      <c r="H268" s="225"/>
      <c r="I268" s="2"/>
    </row>
    <row r="269" spans="1:9" ht="15.75" customHeight="1">
      <c r="A269" s="22" t="s">
        <v>415</v>
      </c>
      <c r="B269" s="218">
        <v>19602292768</v>
      </c>
      <c r="C269" s="218">
        <v>0</v>
      </c>
      <c r="D269" s="218">
        <v>0</v>
      </c>
      <c r="E269" s="218">
        <v>18205316</v>
      </c>
      <c r="F269" s="218">
        <v>6009514334</v>
      </c>
      <c r="G269" s="218"/>
      <c r="H269" s="222">
        <v>25630012418</v>
      </c>
      <c r="I269" s="69"/>
    </row>
    <row r="270" spans="1:9" s="35" customFormat="1" ht="15.75" customHeight="1">
      <c r="A270" s="53" t="s">
        <v>672</v>
      </c>
      <c r="B270" s="226">
        <v>19180012768</v>
      </c>
      <c r="C270" s="226">
        <v>0</v>
      </c>
      <c r="D270" s="227">
        <v>0</v>
      </c>
      <c r="E270" s="227">
        <v>0</v>
      </c>
      <c r="F270" s="227">
        <v>6009514334</v>
      </c>
      <c r="G270" s="226"/>
      <c r="H270" s="228">
        <v>25189527102</v>
      </c>
      <c r="I270" s="317"/>
    </row>
    <row r="271" spans="1:9" ht="16.5" customHeight="1">
      <c r="A271" s="14"/>
      <c r="B271" s="229"/>
      <c r="C271" s="230"/>
      <c r="D271" s="2"/>
      <c r="E271" s="69"/>
      <c r="F271" s="69"/>
      <c r="G271" s="2"/>
      <c r="H271" s="69"/>
      <c r="I271" s="2"/>
    </row>
    <row r="272" spans="1:9" ht="19.5" customHeight="1">
      <c r="A272" s="13" t="s">
        <v>140</v>
      </c>
      <c r="B272" s="15"/>
      <c r="C272" s="15"/>
      <c r="D272" s="15"/>
      <c r="E272" s="15"/>
      <c r="F272" s="12" t="s">
        <v>675</v>
      </c>
      <c r="G272" s="12"/>
      <c r="H272" s="12" t="s">
        <v>474</v>
      </c>
      <c r="I272" s="2"/>
    </row>
    <row r="273" spans="1:9" ht="16.5" customHeight="1">
      <c r="A273" s="16" t="s">
        <v>497</v>
      </c>
      <c r="B273" s="15"/>
      <c r="C273" s="15"/>
      <c r="D273" s="15"/>
      <c r="E273" s="15"/>
      <c r="F273" s="73">
        <v>0</v>
      </c>
      <c r="G273" s="5"/>
      <c r="H273" s="73">
        <v>111256971</v>
      </c>
      <c r="I273" s="2"/>
    </row>
    <row r="274" spans="1:9" ht="16.5" customHeight="1">
      <c r="A274" s="16" t="s">
        <v>498</v>
      </c>
      <c r="B274" s="15"/>
      <c r="C274" s="15"/>
      <c r="D274" s="15"/>
      <c r="E274" s="203"/>
      <c r="F274" s="73">
        <v>1692067905380</v>
      </c>
      <c r="G274" s="73">
        <v>0</v>
      </c>
      <c r="H274" s="73">
        <v>1110796248666</v>
      </c>
      <c r="I274" s="69"/>
    </row>
    <row r="275" spans="1:9" ht="16.5" customHeight="1" hidden="1">
      <c r="A275" s="72" t="s">
        <v>499</v>
      </c>
      <c r="B275" s="15"/>
      <c r="C275" s="15"/>
      <c r="D275" s="15"/>
      <c r="E275" s="5"/>
      <c r="F275" s="73">
        <v>0</v>
      </c>
      <c r="G275" s="5"/>
      <c r="H275" s="73">
        <v>0</v>
      </c>
      <c r="I275" s="2"/>
    </row>
    <row r="276" spans="1:9" ht="16.5" customHeight="1">
      <c r="A276" s="72" t="s">
        <v>500</v>
      </c>
      <c r="B276" s="15"/>
      <c r="C276" s="15"/>
      <c r="D276" s="15"/>
      <c r="E276" s="5"/>
      <c r="F276" s="160">
        <v>147289522352</v>
      </c>
      <c r="G276" s="5"/>
      <c r="H276" s="73">
        <v>147287319252</v>
      </c>
      <c r="I276" s="2"/>
    </row>
    <row r="277" spans="1:9" ht="16.5" customHeight="1">
      <c r="A277" s="75" t="s">
        <v>501</v>
      </c>
      <c r="B277" s="15"/>
      <c r="C277" s="15"/>
      <c r="D277" s="15"/>
      <c r="E277" s="5"/>
      <c r="F277" s="160">
        <v>287727517561</v>
      </c>
      <c r="G277" s="5"/>
      <c r="H277" s="73">
        <v>287684226652</v>
      </c>
      <c r="I277" s="2"/>
    </row>
    <row r="278" spans="1:9" ht="16.5" customHeight="1">
      <c r="A278" s="75" t="s">
        <v>502</v>
      </c>
      <c r="B278" s="15"/>
      <c r="C278" s="15"/>
      <c r="D278" s="15"/>
      <c r="E278" s="5"/>
      <c r="F278" s="160">
        <v>0</v>
      </c>
      <c r="G278" s="5"/>
      <c r="H278" s="73">
        <v>57784008250</v>
      </c>
      <c r="I278" s="2"/>
    </row>
    <row r="279" spans="1:9" ht="16.5" customHeight="1">
      <c r="A279" s="75" t="s">
        <v>503</v>
      </c>
      <c r="B279" s="15"/>
      <c r="C279" s="15"/>
      <c r="D279" s="15"/>
      <c r="E279" s="5"/>
      <c r="F279" s="160">
        <v>273835813813</v>
      </c>
      <c r="G279" s="5"/>
      <c r="H279" s="74">
        <v>0</v>
      </c>
      <c r="I279" s="69"/>
    </row>
    <row r="280" spans="1:9" ht="16.5" customHeight="1">
      <c r="A280" s="76" t="s">
        <v>504</v>
      </c>
      <c r="B280" s="15"/>
      <c r="C280" s="15"/>
      <c r="D280" s="15"/>
      <c r="E280" s="5"/>
      <c r="F280" s="160">
        <v>99098783597</v>
      </c>
      <c r="G280" s="5"/>
      <c r="H280" s="73">
        <v>99098783597</v>
      </c>
      <c r="I280" s="69"/>
    </row>
    <row r="281" spans="1:9" ht="16.5" customHeight="1">
      <c r="A281" s="76" t="s">
        <v>505</v>
      </c>
      <c r="B281" s="15"/>
      <c r="C281" s="15"/>
      <c r="D281" s="15"/>
      <c r="E281" s="5"/>
      <c r="F281" s="160">
        <v>96239198543</v>
      </c>
      <c r="G281" s="5"/>
      <c r="H281" s="73">
        <v>97764869539</v>
      </c>
      <c r="I281" s="2"/>
    </row>
    <row r="282" spans="1:9" ht="16.5" customHeight="1">
      <c r="A282" s="76" t="s">
        <v>506</v>
      </c>
      <c r="B282" s="15"/>
      <c r="C282" s="15"/>
      <c r="D282" s="15"/>
      <c r="E282" s="5"/>
      <c r="F282" s="160">
        <v>4109554030</v>
      </c>
      <c r="G282" s="5"/>
      <c r="H282" s="73">
        <v>4109554030</v>
      </c>
      <c r="I282" s="2"/>
    </row>
    <row r="283" spans="1:9" ht="16.5" customHeight="1">
      <c r="A283" s="76" t="s">
        <v>507</v>
      </c>
      <c r="B283" s="15"/>
      <c r="C283" s="15"/>
      <c r="D283" s="15"/>
      <c r="E283" s="5"/>
      <c r="F283" s="160">
        <v>31046633941</v>
      </c>
      <c r="G283" s="5"/>
      <c r="H283" s="73">
        <v>26970678024</v>
      </c>
      <c r="I283" s="2"/>
    </row>
    <row r="284" spans="1:9" ht="16.5" customHeight="1">
      <c r="A284" s="76" t="s">
        <v>508</v>
      </c>
      <c r="B284" s="15"/>
      <c r="C284" s="15"/>
      <c r="D284" s="15"/>
      <c r="E284" s="5"/>
      <c r="F284" s="160">
        <v>7216567173</v>
      </c>
      <c r="G284" s="5"/>
      <c r="H284" s="73">
        <v>4714377379</v>
      </c>
      <c r="I284" s="2"/>
    </row>
    <row r="285" spans="1:9" ht="16.5" customHeight="1">
      <c r="A285" s="76" t="s">
        <v>509</v>
      </c>
      <c r="B285" s="15"/>
      <c r="C285" s="15"/>
      <c r="D285" s="15"/>
      <c r="E285" s="5"/>
      <c r="F285" s="160">
        <v>70272936517</v>
      </c>
      <c r="G285" s="5"/>
      <c r="H285" s="73">
        <v>45620681027</v>
      </c>
      <c r="I285" s="2"/>
    </row>
    <row r="286" spans="1:9" ht="16.5" customHeight="1">
      <c r="A286" s="76" t="s">
        <v>510</v>
      </c>
      <c r="B286" s="15"/>
      <c r="C286" s="15"/>
      <c r="D286" s="15"/>
      <c r="E286" s="5"/>
      <c r="F286" s="160">
        <v>469621271445</v>
      </c>
      <c r="G286" s="5"/>
      <c r="H286" s="73">
        <v>190511847094</v>
      </c>
      <c r="I286" s="2"/>
    </row>
    <row r="287" spans="1:9" ht="16.5" customHeight="1">
      <c r="A287" s="76" t="s">
        <v>511</v>
      </c>
      <c r="B287" s="15"/>
      <c r="C287" s="15"/>
      <c r="D287" s="15"/>
      <c r="E287" s="5"/>
      <c r="F287" s="160">
        <v>23447716991</v>
      </c>
      <c r="G287" s="5"/>
      <c r="H287" s="73">
        <v>18368880637</v>
      </c>
      <c r="I287" s="2"/>
    </row>
    <row r="288" spans="1:9" ht="16.5" customHeight="1">
      <c r="A288" s="76" t="s">
        <v>512</v>
      </c>
      <c r="B288" s="15"/>
      <c r="C288" s="15"/>
      <c r="D288" s="15"/>
      <c r="E288" s="5"/>
      <c r="F288" s="160">
        <v>1250799257</v>
      </c>
      <c r="G288" s="5"/>
      <c r="H288" s="73">
        <v>993196336</v>
      </c>
      <c r="I288" s="2"/>
    </row>
    <row r="289" spans="1:9" ht="16.5" customHeight="1">
      <c r="A289" s="76" t="s">
        <v>513</v>
      </c>
      <c r="B289" s="15"/>
      <c r="C289" s="15"/>
      <c r="D289" s="15"/>
      <c r="E289" s="5"/>
      <c r="F289" s="160">
        <v>72755483649</v>
      </c>
      <c r="G289" s="5"/>
      <c r="H289" s="73">
        <v>59750912902</v>
      </c>
      <c r="I289" s="2"/>
    </row>
    <row r="290" spans="1:9" ht="16.5" customHeight="1">
      <c r="A290" s="72" t="s">
        <v>514</v>
      </c>
      <c r="B290" s="15"/>
      <c r="C290" s="15"/>
      <c r="D290" s="15"/>
      <c r="E290" s="5"/>
      <c r="F290" s="160">
        <v>104600741797</v>
      </c>
      <c r="G290" s="5"/>
      <c r="H290" s="73">
        <v>67641358051</v>
      </c>
      <c r="I290" s="2"/>
    </row>
    <row r="291" spans="1:9" ht="16.5" customHeight="1">
      <c r="A291" s="76" t="s">
        <v>515</v>
      </c>
      <c r="B291" s="15"/>
      <c r="C291" s="15"/>
      <c r="D291" s="15"/>
      <c r="E291" s="5"/>
      <c r="F291" s="160">
        <v>1884333776</v>
      </c>
      <c r="G291" s="5"/>
      <c r="H291" s="73">
        <v>1045538953</v>
      </c>
      <c r="I291" s="2"/>
    </row>
    <row r="292" spans="1:9" ht="16.5" customHeight="1">
      <c r="A292" s="72" t="s">
        <v>516</v>
      </c>
      <c r="B292" s="15"/>
      <c r="C292" s="15"/>
      <c r="D292" s="15"/>
      <c r="E292" s="5"/>
      <c r="F292" s="160">
        <v>1671030938</v>
      </c>
      <c r="G292" s="5"/>
      <c r="H292" s="73">
        <v>1450016943</v>
      </c>
      <c r="I292" s="69"/>
    </row>
    <row r="293" spans="1:9" ht="9" customHeight="1">
      <c r="A293" s="72"/>
      <c r="B293" s="15"/>
      <c r="C293" s="15"/>
      <c r="D293" s="15"/>
      <c r="E293" s="5"/>
      <c r="F293" s="73"/>
      <c r="G293" s="5"/>
      <c r="H293" s="73">
        <v>0</v>
      </c>
      <c r="I293" s="69"/>
    </row>
    <row r="294" spans="1:9" ht="16.5" customHeight="1">
      <c r="A294" s="16" t="s">
        <v>517</v>
      </c>
      <c r="B294" s="15"/>
      <c r="C294" s="15"/>
      <c r="D294" s="15"/>
      <c r="E294" s="5"/>
      <c r="F294" s="73">
        <v>2793022394</v>
      </c>
      <c r="G294" s="73">
        <v>0</v>
      </c>
      <c r="H294" s="73">
        <v>2721361003</v>
      </c>
      <c r="I294" s="69"/>
    </row>
    <row r="295" spans="1:9" ht="16.5" customHeight="1">
      <c r="A295" s="76" t="s">
        <v>518</v>
      </c>
      <c r="B295" s="15"/>
      <c r="C295" s="15"/>
      <c r="D295" s="15"/>
      <c r="E295" s="5"/>
      <c r="F295" s="73">
        <v>269582500</v>
      </c>
      <c r="G295" s="5"/>
      <c r="H295" s="73">
        <v>269582500</v>
      </c>
      <c r="I295" s="2"/>
    </row>
    <row r="296" spans="1:9" ht="16.5" customHeight="1">
      <c r="A296" s="76" t="s">
        <v>519</v>
      </c>
      <c r="B296" s="15"/>
      <c r="C296" s="15"/>
      <c r="D296" s="15"/>
      <c r="E296" s="5"/>
      <c r="F296" s="73">
        <v>2523439894</v>
      </c>
      <c r="G296" s="5"/>
      <c r="H296" s="73">
        <v>2451778503</v>
      </c>
      <c r="I296" s="69"/>
    </row>
    <row r="297" spans="1:9" ht="18" customHeight="1" thickBot="1">
      <c r="A297" s="15"/>
      <c r="B297" s="15"/>
      <c r="C297" s="15"/>
      <c r="D297" s="19" t="s">
        <v>475</v>
      </c>
      <c r="E297" s="15"/>
      <c r="F297" s="201">
        <v>1694860927774</v>
      </c>
      <c r="G297" s="202"/>
      <c r="H297" s="201">
        <v>1113628866640</v>
      </c>
      <c r="I297" s="158"/>
    </row>
    <row r="298" spans="1:9" ht="13.5" customHeight="1" thickTop="1">
      <c r="A298" s="14"/>
      <c r="B298" s="4"/>
      <c r="C298" s="4"/>
      <c r="D298" s="2"/>
      <c r="E298" s="2"/>
      <c r="F298" s="7"/>
      <c r="G298" s="2"/>
      <c r="H298" s="69"/>
      <c r="I298" s="69"/>
    </row>
    <row r="299" spans="1:9" ht="19.5" customHeight="1">
      <c r="A299" s="13" t="s">
        <v>520</v>
      </c>
      <c r="B299" s="4"/>
      <c r="C299" s="4"/>
      <c r="D299" s="2"/>
      <c r="E299" s="2"/>
      <c r="F299" s="7"/>
      <c r="G299" s="2"/>
      <c r="H299" s="2"/>
      <c r="I299" s="69"/>
    </row>
    <row r="300" spans="1:9" ht="16.5" customHeight="1">
      <c r="A300" s="62" t="s">
        <v>521</v>
      </c>
      <c r="B300" s="37"/>
      <c r="C300" s="231"/>
      <c r="D300" s="231"/>
      <c r="E300" s="231"/>
      <c r="F300" s="232"/>
      <c r="G300" s="232"/>
      <c r="H300" s="232"/>
      <c r="I300" s="2"/>
    </row>
    <row r="301" spans="1:9" ht="2.25" customHeight="1">
      <c r="A301" s="233"/>
      <c r="B301" s="233"/>
      <c r="C301" s="234"/>
      <c r="D301" s="234"/>
      <c r="E301" s="234"/>
      <c r="F301" s="232"/>
      <c r="G301" s="232"/>
      <c r="H301" s="232"/>
      <c r="I301" s="2"/>
    </row>
    <row r="302" spans="1:9" ht="18" customHeight="1">
      <c r="A302" s="399" t="s">
        <v>522</v>
      </c>
      <c r="B302" s="400"/>
      <c r="C302" s="401"/>
      <c r="D302" s="382" t="s">
        <v>675</v>
      </c>
      <c r="E302" s="383"/>
      <c r="F302" s="382" t="s">
        <v>415</v>
      </c>
      <c r="G302" s="398"/>
      <c r="H302" s="383"/>
      <c r="I302" s="2"/>
    </row>
    <row r="303" spans="1:9" ht="30" customHeight="1">
      <c r="A303" s="402"/>
      <c r="B303" s="403"/>
      <c r="C303" s="404"/>
      <c r="D303" s="236" t="s">
        <v>523</v>
      </c>
      <c r="E303" s="236" t="s">
        <v>524</v>
      </c>
      <c r="F303" s="236" t="s">
        <v>523</v>
      </c>
      <c r="G303" s="235"/>
      <c r="H303" s="198" t="s">
        <v>525</v>
      </c>
      <c r="I303" s="2"/>
    </row>
    <row r="304" spans="1:9" ht="16.5" customHeight="1">
      <c r="A304" s="237" t="s">
        <v>526</v>
      </c>
      <c r="B304" s="238"/>
      <c r="C304" s="231"/>
      <c r="D304" s="239" t="s">
        <v>527</v>
      </c>
      <c r="E304" s="240">
        <v>11000000000</v>
      </c>
      <c r="F304" s="239" t="s">
        <v>527</v>
      </c>
      <c r="G304" s="241"/>
      <c r="H304" s="242">
        <v>11000000000</v>
      </c>
      <c r="I304" s="2"/>
    </row>
    <row r="305" spans="1:9" ht="16.5" customHeight="1">
      <c r="A305" s="243" t="s">
        <v>528</v>
      </c>
      <c r="B305" s="244"/>
      <c r="C305" s="245"/>
      <c r="D305" s="246" t="s">
        <v>529</v>
      </c>
      <c r="E305" s="247">
        <v>1313656221</v>
      </c>
      <c r="F305" s="246" t="s">
        <v>529</v>
      </c>
      <c r="G305" s="248"/>
      <c r="H305" s="249">
        <v>1313656221</v>
      </c>
      <c r="I305" s="2"/>
    </row>
    <row r="306" spans="1:9" ht="16.5" customHeight="1">
      <c r="A306" s="243" t="s">
        <v>530</v>
      </c>
      <c r="B306" s="244"/>
      <c r="C306" s="245"/>
      <c r="D306" s="250">
        <v>52.3</v>
      </c>
      <c r="E306" s="247">
        <v>53550000000</v>
      </c>
      <c r="F306" s="250">
        <v>52.3</v>
      </c>
      <c r="G306" s="248"/>
      <c r="H306" s="249">
        <v>49000000000</v>
      </c>
      <c r="I306" s="2"/>
    </row>
    <row r="307" spans="1:9" ht="16.5" customHeight="1">
      <c r="A307" s="243" t="s">
        <v>531</v>
      </c>
      <c r="B307" s="251"/>
      <c r="C307" s="231"/>
      <c r="D307" s="252">
        <v>60</v>
      </c>
      <c r="E307" s="253">
        <v>111000000000</v>
      </c>
      <c r="F307" s="252">
        <v>60</v>
      </c>
      <c r="G307" s="254"/>
      <c r="H307" s="255">
        <v>111000000000</v>
      </c>
      <c r="I307" s="2"/>
    </row>
    <row r="308" spans="1:9" ht="19.5" customHeight="1">
      <c r="A308" s="382" t="s">
        <v>9</v>
      </c>
      <c r="B308" s="398"/>
      <c r="C308" s="398"/>
      <c r="D308" s="256"/>
      <c r="E308" s="324">
        <v>176863656221</v>
      </c>
      <c r="F308" s="257"/>
      <c r="G308" s="258"/>
      <c r="H308" s="336">
        <v>172313656221</v>
      </c>
      <c r="I308" s="2"/>
    </row>
    <row r="309" spans="1:9" ht="16.5" customHeight="1">
      <c r="A309" s="11"/>
      <c r="B309" s="15"/>
      <c r="C309" s="15"/>
      <c r="D309" s="15"/>
      <c r="E309" s="15"/>
      <c r="F309" s="15"/>
      <c r="G309" s="15"/>
      <c r="H309" s="15"/>
      <c r="I309" s="2"/>
    </row>
    <row r="310" spans="1:9" ht="16.5" customHeight="1">
      <c r="A310" s="62" t="s">
        <v>532</v>
      </c>
      <c r="B310" s="37"/>
      <c r="C310" s="231"/>
      <c r="D310" s="231"/>
      <c r="E310" s="231"/>
      <c r="F310" s="232"/>
      <c r="G310" s="232"/>
      <c r="H310" s="232"/>
      <c r="I310" s="2"/>
    </row>
    <row r="311" spans="1:9" ht="12.75" customHeight="1">
      <c r="A311" s="233"/>
      <c r="B311" s="233"/>
      <c r="C311" s="234"/>
      <c r="D311" s="234"/>
      <c r="E311" s="234"/>
      <c r="F311" s="232"/>
      <c r="G311" s="232"/>
      <c r="H311" s="232"/>
      <c r="I311" s="2"/>
    </row>
    <row r="312" spans="1:9" ht="18" customHeight="1">
      <c r="A312" s="399" t="s">
        <v>522</v>
      </c>
      <c r="B312" s="400"/>
      <c r="C312" s="401"/>
      <c r="D312" s="382" t="s">
        <v>675</v>
      </c>
      <c r="E312" s="383"/>
      <c r="F312" s="382" t="s">
        <v>415</v>
      </c>
      <c r="G312" s="398"/>
      <c r="H312" s="383"/>
      <c r="I312" s="2"/>
    </row>
    <row r="313" spans="1:9" ht="27.75" customHeight="1">
      <c r="A313" s="402"/>
      <c r="B313" s="403"/>
      <c r="C313" s="404"/>
      <c r="D313" s="236" t="s">
        <v>533</v>
      </c>
      <c r="E313" s="236" t="s">
        <v>524</v>
      </c>
      <c r="F313" s="236" t="s">
        <v>533</v>
      </c>
      <c r="G313" s="235"/>
      <c r="H313" s="198" t="s">
        <v>525</v>
      </c>
      <c r="I313" s="2"/>
    </row>
    <row r="314" spans="1:9" ht="16.5" customHeight="1">
      <c r="A314" s="237" t="s">
        <v>172</v>
      </c>
      <c r="B314" s="251"/>
      <c r="C314" s="231"/>
      <c r="D314" s="259">
        <v>1400000</v>
      </c>
      <c r="E314" s="259">
        <v>14000000000</v>
      </c>
      <c r="F314" s="260">
        <v>1400000</v>
      </c>
      <c r="G314" s="254"/>
      <c r="H314" s="261">
        <v>14000000000</v>
      </c>
      <c r="I314" s="2"/>
    </row>
    <row r="315" spans="1:9" ht="16.5" customHeight="1">
      <c r="A315" s="243" t="s">
        <v>173</v>
      </c>
      <c r="B315" s="244"/>
      <c r="C315" s="245"/>
      <c r="D315" s="259">
        <v>4086200</v>
      </c>
      <c r="E315" s="259">
        <v>51982000000</v>
      </c>
      <c r="F315" s="259">
        <v>4086200</v>
      </c>
      <c r="G315" s="248"/>
      <c r="H315" s="262">
        <v>51982000000</v>
      </c>
      <c r="I315" s="2"/>
    </row>
    <row r="316" spans="1:9" ht="16.5" customHeight="1">
      <c r="A316" s="243" t="s">
        <v>145</v>
      </c>
      <c r="B316" s="244"/>
      <c r="C316" s="245"/>
      <c r="D316" s="259">
        <v>2000000</v>
      </c>
      <c r="E316" s="259">
        <v>20000000000</v>
      </c>
      <c r="F316" s="259">
        <v>2000000</v>
      </c>
      <c r="G316" s="248"/>
      <c r="H316" s="262">
        <v>20000000000</v>
      </c>
      <c r="I316" s="2"/>
    </row>
    <row r="317" spans="1:9" ht="16.5" customHeight="1">
      <c r="A317" s="243" t="s">
        <v>174</v>
      </c>
      <c r="B317" s="244"/>
      <c r="C317" s="245"/>
      <c r="D317" s="259">
        <v>4432000</v>
      </c>
      <c r="E317" s="259">
        <v>44320000000</v>
      </c>
      <c r="F317" s="259">
        <v>432000</v>
      </c>
      <c r="G317" s="248"/>
      <c r="H317" s="262">
        <v>4320000000</v>
      </c>
      <c r="I317" s="2"/>
    </row>
    <row r="318" spans="1:9" ht="16.5" customHeight="1">
      <c r="A318" s="243" t="s">
        <v>175</v>
      </c>
      <c r="B318" s="244"/>
      <c r="C318" s="245"/>
      <c r="D318" s="259">
        <v>2000000</v>
      </c>
      <c r="E318" s="259">
        <v>20000000000</v>
      </c>
      <c r="F318" s="259">
        <v>2000000</v>
      </c>
      <c r="G318" s="248"/>
      <c r="H318" s="262">
        <v>20000000000</v>
      </c>
      <c r="I318" s="2"/>
    </row>
    <row r="319" spans="1:9" ht="16.5" customHeight="1">
      <c r="A319" s="243" t="s">
        <v>146</v>
      </c>
      <c r="B319" s="244"/>
      <c r="C319" s="245"/>
      <c r="D319" s="263">
        <v>2400000</v>
      </c>
      <c r="E319" s="263">
        <v>31700000000</v>
      </c>
      <c r="F319" s="259">
        <v>2400000</v>
      </c>
      <c r="G319" s="248"/>
      <c r="H319" s="262">
        <v>31700000000</v>
      </c>
      <c r="I319" s="2"/>
    </row>
    <row r="320" spans="1:9" ht="16.5" customHeight="1">
      <c r="A320" s="243" t="s">
        <v>148</v>
      </c>
      <c r="B320" s="244"/>
      <c r="C320" s="245"/>
      <c r="D320" s="259">
        <v>1220000</v>
      </c>
      <c r="E320" s="259">
        <v>12200000000</v>
      </c>
      <c r="F320" s="259">
        <v>1220000</v>
      </c>
      <c r="G320" s="248"/>
      <c r="H320" s="262">
        <v>12200000000</v>
      </c>
      <c r="I320" s="2"/>
    </row>
    <row r="321" spans="1:9" ht="16.5" customHeight="1">
      <c r="A321" s="243" t="s">
        <v>534</v>
      </c>
      <c r="B321" s="244"/>
      <c r="C321" s="245"/>
      <c r="D321" s="259">
        <v>78000</v>
      </c>
      <c r="E321" s="259">
        <v>780000000</v>
      </c>
      <c r="F321" s="259">
        <v>78000</v>
      </c>
      <c r="G321" s="248"/>
      <c r="H321" s="262">
        <v>780000000</v>
      </c>
      <c r="I321" s="2"/>
    </row>
    <row r="322" spans="1:9" ht="16.5" customHeight="1">
      <c r="A322" s="243" t="s">
        <v>147</v>
      </c>
      <c r="B322" s="244"/>
      <c r="C322" s="245"/>
      <c r="D322" s="259">
        <v>1914200</v>
      </c>
      <c r="E322" s="259">
        <v>22970500000</v>
      </c>
      <c r="F322" s="259">
        <v>1914200</v>
      </c>
      <c r="G322" s="248"/>
      <c r="H322" s="262">
        <v>22970500000</v>
      </c>
      <c r="I322" s="2"/>
    </row>
    <row r="323" spans="1:9" ht="16.5" customHeight="1">
      <c r="A323" s="243" t="s">
        <v>535</v>
      </c>
      <c r="B323" s="244"/>
      <c r="C323" s="245"/>
      <c r="D323" s="259">
        <v>6000000</v>
      </c>
      <c r="E323" s="259">
        <v>60000000000</v>
      </c>
      <c r="F323" s="259">
        <v>6000000</v>
      </c>
      <c r="G323" s="248"/>
      <c r="H323" s="262">
        <v>60000000000</v>
      </c>
      <c r="I323" s="2"/>
    </row>
    <row r="324" spans="1:9" ht="16.5" customHeight="1">
      <c r="A324" s="237" t="s">
        <v>536</v>
      </c>
      <c r="B324" s="251"/>
      <c r="C324" s="231"/>
      <c r="D324" s="259">
        <v>2100000</v>
      </c>
      <c r="E324" s="259">
        <v>21000000000</v>
      </c>
      <c r="F324" s="264">
        <v>2100000</v>
      </c>
      <c r="G324" s="254"/>
      <c r="H324" s="265">
        <v>21000000000</v>
      </c>
      <c r="I324" s="2"/>
    </row>
    <row r="325" spans="1:9" ht="16.5" customHeight="1">
      <c r="A325" s="266" t="s">
        <v>537</v>
      </c>
      <c r="B325" s="267"/>
      <c r="C325" s="268"/>
      <c r="D325" s="263">
        <v>1102500</v>
      </c>
      <c r="E325" s="263">
        <v>181850250503</v>
      </c>
      <c r="F325" s="269">
        <v>1102500</v>
      </c>
      <c r="G325" s="270"/>
      <c r="H325" s="271">
        <v>181850250503</v>
      </c>
      <c r="I325" s="2"/>
    </row>
    <row r="326" spans="1:9" ht="16.5" customHeight="1">
      <c r="A326" s="272" t="s">
        <v>538</v>
      </c>
      <c r="B326" s="273"/>
      <c r="C326" s="274"/>
      <c r="D326" s="259">
        <v>110000</v>
      </c>
      <c r="E326" s="259">
        <v>1100000000</v>
      </c>
      <c r="F326" s="253">
        <v>100000</v>
      </c>
      <c r="G326" s="275"/>
      <c r="H326" s="276">
        <v>1100000000</v>
      </c>
      <c r="I326" s="2"/>
    </row>
    <row r="327" spans="1:9" ht="19.5" customHeight="1">
      <c r="A327" s="405" t="s">
        <v>9</v>
      </c>
      <c r="B327" s="405"/>
      <c r="C327" s="405"/>
      <c r="D327" s="337">
        <v>28842900</v>
      </c>
      <c r="E327" s="338">
        <v>481902750503</v>
      </c>
      <c r="F327" s="337">
        <v>24832900</v>
      </c>
      <c r="G327" s="339">
        <v>0</v>
      </c>
      <c r="H327" s="338">
        <v>441902750503</v>
      </c>
      <c r="I327" s="2"/>
    </row>
    <row r="328" spans="1:9" ht="16.5" customHeight="1">
      <c r="A328" s="11"/>
      <c r="B328" s="15"/>
      <c r="C328" s="15"/>
      <c r="D328" s="15"/>
      <c r="E328" s="51"/>
      <c r="F328" s="15"/>
      <c r="G328" s="15"/>
      <c r="H328" s="15"/>
      <c r="I328" s="2"/>
    </row>
    <row r="329" spans="1:9" ht="16.5" customHeight="1">
      <c r="A329" s="62" t="s">
        <v>539</v>
      </c>
      <c r="B329" s="15"/>
      <c r="C329" s="15"/>
      <c r="D329" s="15"/>
      <c r="E329" s="15"/>
      <c r="F329" s="12" t="s">
        <v>675</v>
      </c>
      <c r="G329" s="12"/>
      <c r="H329" s="12" t="s">
        <v>474</v>
      </c>
      <c r="I329" s="2"/>
    </row>
    <row r="330" spans="1:9" ht="16.5" customHeight="1">
      <c r="A330" s="16" t="s">
        <v>2</v>
      </c>
      <c r="B330" s="15"/>
      <c r="C330" s="15"/>
      <c r="D330" s="15"/>
      <c r="E330" s="15"/>
      <c r="F330" s="5">
        <v>7128000000</v>
      </c>
      <c r="G330" s="5"/>
      <c r="H330" s="5">
        <v>7128000000</v>
      </c>
      <c r="I330" s="2"/>
    </row>
    <row r="331" spans="1:9" ht="16.5" customHeight="1">
      <c r="A331" s="16" t="s">
        <v>540</v>
      </c>
      <c r="B331" s="15"/>
      <c r="C331" s="15"/>
      <c r="D331" s="15"/>
      <c r="E331" s="15"/>
      <c r="F331" s="73">
        <v>0</v>
      </c>
      <c r="G331" s="5"/>
      <c r="H331" s="5">
        <v>8250000000</v>
      </c>
      <c r="I331" s="2"/>
    </row>
    <row r="332" spans="1:9" ht="16.5" customHeight="1">
      <c r="A332" s="16" t="s">
        <v>541</v>
      </c>
      <c r="B332" s="15"/>
      <c r="C332" s="15"/>
      <c r="D332" s="15"/>
      <c r="E332" s="15"/>
      <c r="F332" s="73">
        <v>0</v>
      </c>
      <c r="G332" s="5"/>
      <c r="H332" s="5">
        <v>8250000000</v>
      </c>
      <c r="I332" s="2"/>
    </row>
    <row r="333" spans="1:9" ht="16.5" customHeight="1">
      <c r="A333" s="16" t="s">
        <v>542</v>
      </c>
      <c r="B333" s="15"/>
      <c r="C333" s="15"/>
      <c r="D333" s="15"/>
      <c r="E333" s="15"/>
      <c r="F333" s="73">
        <v>0</v>
      </c>
      <c r="G333" s="5"/>
      <c r="H333" s="5">
        <v>5000000000</v>
      </c>
      <c r="I333" s="2"/>
    </row>
    <row r="334" spans="1:9" ht="16.5" customHeight="1">
      <c r="A334" s="16" t="s">
        <v>371</v>
      </c>
      <c r="B334" s="15"/>
      <c r="C334" s="15"/>
      <c r="D334" s="15"/>
      <c r="E334" s="15"/>
      <c r="F334" s="74">
        <v>1132100863</v>
      </c>
      <c r="G334" s="5"/>
      <c r="H334" s="74">
        <v>31187876000</v>
      </c>
      <c r="I334" s="2"/>
    </row>
    <row r="335" spans="1:9" ht="16.5" customHeight="1">
      <c r="A335" s="16" t="s">
        <v>481</v>
      </c>
      <c r="B335" s="15"/>
      <c r="C335" s="15"/>
      <c r="D335" s="15"/>
      <c r="E335" s="15"/>
      <c r="F335" s="5">
        <v>5000000000</v>
      </c>
      <c r="G335" s="5"/>
      <c r="H335" s="5">
        <v>5000000000</v>
      </c>
      <c r="I335" s="2"/>
    </row>
    <row r="336" spans="1:9" ht="16.5" customHeight="1">
      <c r="A336" s="16" t="s">
        <v>543</v>
      </c>
      <c r="B336" s="15"/>
      <c r="C336" s="15"/>
      <c r="D336" s="15"/>
      <c r="E336" s="15"/>
      <c r="F336" s="5">
        <v>1500000000</v>
      </c>
      <c r="G336" s="5"/>
      <c r="H336" s="5">
        <v>1500000000</v>
      </c>
      <c r="I336" s="2"/>
    </row>
    <row r="337" spans="1:9" ht="16.5" customHeight="1">
      <c r="A337" s="16" t="s">
        <v>544</v>
      </c>
      <c r="B337" s="15"/>
      <c r="C337" s="15"/>
      <c r="D337" s="15"/>
      <c r="E337" s="15"/>
      <c r="F337" s="5">
        <v>50000000000</v>
      </c>
      <c r="G337" s="5"/>
      <c r="H337" s="73">
        <v>0</v>
      </c>
      <c r="I337" s="2"/>
    </row>
    <row r="338" spans="1:9" ht="16.5" customHeight="1" hidden="1">
      <c r="A338" s="16" t="s">
        <v>545</v>
      </c>
      <c r="B338" s="15"/>
      <c r="C338" s="15"/>
      <c r="D338" s="15"/>
      <c r="E338" s="15"/>
      <c r="F338" s="73">
        <v>0</v>
      </c>
      <c r="G338" s="5"/>
      <c r="H338" s="73">
        <v>0</v>
      </c>
      <c r="I338" s="2"/>
    </row>
    <row r="339" spans="1:9" ht="16.5" customHeight="1">
      <c r="A339" s="16" t="s">
        <v>546</v>
      </c>
      <c r="B339" s="15"/>
      <c r="C339" s="15"/>
      <c r="D339" s="15"/>
      <c r="E339" s="15"/>
      <c r="F339" s="5">
        <v>136191338512</v>
      </c>
      <c r="G339" s="5"/>
      <c r="H339" s="73">
        <v>0</v>
      </c>
      <c r="I339" s="2"/>
    </row>
    <row r="340" spans="1:9" ht="16.5" customHeight="1">
      <c r="A340" s="16" t="s">
        <v>387</v>
      </c>
      <c r="B340" s="15"/>
      <c r="C340" s="15"/>
      <c r="D340" s="15"/>
      <c r="E340" s="15"/>
      <c r="F340" s="5">
        <v>5607875000</v>
      </c>
      <c r="G340" s="5"/>
      <c r="H340" s="73">
        <v>0</v>
      </c>
      <c r="I340" s="2"/>
    </row>
    <row r="341" spans="1:9" ht="18" customHeight="1" thickBot="1">
      <c r="A341" s="15"/>
      <c r="B341" s="15"/>
      <c r="C341" s="15"/>
      <c r="D341" s="19" t="s">
        <v>475</v>
      </c>
      <c r="E341" s="15"/>
      <c r="F341" s="201">
        <v>206559314375</v>
      </c>
      <c r="G341" s="202"/>
      <c r="H341" s="201">
        <v>66315876000</v>
      </c>
      <c r="I341" s="69"/>
    </row>
    <row r="342" spans="1:9" ht="16.5" customHeight="1" thickTop="1">
      <c r="A342" s="15"/>
      <c r="B342" s="15"/>
      <c r="C342" s="15"/>
      <c r="D342" s="15"/>
      <c r="E342" s="15"/>
      <c r="F342" s="69"/>
      <c r="G342" s="2"/>
      <c r="H342" s="2"/>
      <c r="I342" s="2"/>
    </row>
    <row r="343" spans="1:9" ht="16.5" customHeight="1">
      <c r="A343" s="62" t="s">
        <v>547</v>
      </c>
      <c r="B343" s="62"/>
      <c r="C343" s="62"/>
      <c r="D343" s="62"/>
      <c r="E343" s="62"/>
      <c r="F343" s="12" t="s">
        <v>675</v>
      </c>
      <c r="G343" s="12"/>
      <c r="H343" s="12" t="s">
        <v>474</v>
      </c>
      <c r="I343" s="2"/>
    </row>
    <row r="344" spans="1:9" ht="16.5" customHeight="1">
      <c r="A344" s="16" t="s">
        <v>146</v>
      </c>
      <c r="B344" s="15"/>
      <c r="C344" s="15"/>
      <c r="D344" s="15"/>
      <c r="E344" s="15"/>
      <c r="F344" s="73">
        <v>-16739180000</v>
      </c>
      <c r="G344" s="74"/>
      <c r="H344" s="73">
        <v>-25700000000</v>
      </c>
      <c r="I344" s="2"/>
    </row>
    <row r="345" spans="1:9" ht="16.5" customHeight="1">
      <c r="A345" s="16" t="s">
        <v>147</v>
      </c>
      <c r="B345" s="15"/>
      <c r="C345" s="15"/>
      <c r="D345" s="15"/>
      <c r="E345" s="15"/>
      <c r="F345" s="73">
        <v>-17227900000</v>
      </c>
      <c r="G345" s="74"/>
      <c r="H345" s="73">
        <v>-14739440000</v>
      </c>
      <c r="I345" s="2"/>
    </row>
    <row r="346" spans="1:9" ht="16.5" customHeight="1">
      <c r="A346" s="16" t="s">
        <v>374</v>
      </c>
      <c r="B346" s="15"/>
      <c r="C346" s="15"/>
      <c r="D346" s="15"/>
      <c r="E346" s="15"/>
      <c r="F346" s="73">
        <v>0</v>
      </c>
      <c r="G346" s="74"/>
      <c r="H346" s="73">
        <v>-2950000000</v>
      </c>
      <c r="I346" s="2"/>
    </row>
    <row r="347" spans="1:9" ht="18" customHeight="1" thickBot="1">
      <c r="A347" s="15"/>
      <c r="B347" s="15"/>
      <c r="C347" s="15"/>
      <c r="D347" s="19" t="s">
        <v>475</v>
      </c>
      <c r="E347" s="15"/>
      <c r="F347" s="201">
        <v>-33967080000</v>
      </c>
      <c r="G347" s="202"/>
      <c r="H347" s="201">
        <v>-43389440000</v>
      </c>
      <c r="I347" s="2"/>
    </row>
    <row r="348" spans="1:9" ht="16.5" customHeight="1" thickTop="1">
      <c r="A348" s="15"/>
      <c r="B348" s="15"/>
      <c r="C348" s="15"/>
      <c r="D348" s="15"/>
      <c r="E348" s="15"/>
      <c r="F348" s="2"/>
      <c r="G348" s="2"/>
      <c r="H348" s="2"/>
      <c r="I348" s="2"/>
    </row>
    <row r="349" spans="1:8" s="38" customFormat="1" ht="19.5" customHeight="1">
      <c r="A349" s="13" t="s">
        <v>151</v>
      </c>
      <c r="B349" s="15"/>
      <c r="C349" s="15"/>
      <c r="D349" s="15"/>
      <c r="E349" s="15"/>
      <c r="F349" s="12" t="s">
        <v>675</v>
      </c>
      <c r="G349" s="12"/>
      <c r="H349" s="12" t="s">
        <v>474</v>
      </c>
    </row>
    <row r="350" spans="1:9" s="38" customFormat="1" ht="16.5" customHeight="1">
      <c r="A350" s="16" t="s">
        <v>149</v>
      </c>
      <c r="B350" s="37"/>
      <c r="C350" s="37"/>
      <c r="D350" s="24"/>
      <c r="E350" s="36"/>
      <c r="F350" s="73">
        <v>5937499967</v>
      </c>
      <c r="G350" s="277"/>
      <c r="H350" s="73">
        <v>14060166651</v>
      </c>
      <c r="I350" s="73"/>
    </row>
    <row r="351" spans="1:8" s="38" customFormat="1" ht="16.5" customHeight="1">
      <c r="A351" s="16" t="s">
        <v>416</v>
      </c>
      <c r="B351" s="37"/>
      <c r="C351" s="37"/>
      <c r="D351" s="24"/>
      <c r="E351" s="36"/>
      <c r="F351" s="160">
        <v>95610932616</v>
      </c>
      <c r="G351" s="277"/>
      <c r="H351" s="278">
        <v>81718219951</v>
      </c>
    </row>
    <row r="352" spans="1:8" s="38" customFormat="1" ht="16.5" customHeight="1">
      <c r="A352" s="16" t="s">
        <v>548</v>
      </c>
      <c r="B352" s="37"/>
      <c r="C352" s="37"/>
      <c r="D352" s="24"/>
      <c r="E352" s="36"/>
      <c r="F352" s="278">
        <v>14707411869</v>
      </c>
      <c r="G352" s="277"/>
      <c r="H352" s="74">
        <v>15690155020</v>
      </c>
    </row>
    <row r="353" spans="1:8" s="38" customFormat="1" ht="16.5" customHeight="1">
      <c r="A353" s="16" t="s">
        <v>549</v>
      </c>
      <c r="B353" s="37"/>
      <c r="C353" s="37"/>
      <c r="D353" s="24"/>
      <c r="E353" s="36"/>
      <c r="F353" s="278">
        <v>9624780356</v>
      </c>
      <c r="G353" s="277"/>
      <c r="H353" s="278">
        <v>9908036636</v>
      </c>
    </row>
    <row r="354" spans="1:9" s="38" customFormat="1" ht="16.5" customHeight="1">
      <c r="A354" s="16" t="s">
        <v>385</v>
      </c>
      <c r="B354" s="37"/>
      <c r="C354" s="37"/>
      <c r="D354" s="24"/>
      <c r="E354" s="36"/>
      <c r="F354" s="278">
        <v>453983624</v>
      </c>
      <c r="G354" s="277"/>
      <c r="H354" s="278">
        <v>481764687</v>
      </c>
      <c r="I354" s="159"/>
    </row>
    <row r="355" spans="1:9" s="38" customFormat="1" ht="16.5" customHeight="1">
      <c r="A355" s="16" t="s">
        <v>123</v>
      </c>
      <c r="B355" s="37"/>
      <c r="C355" s="37"/>
      <c r="D355" s="24"/>
      <c r="E355" s="36"/>
      <c r="F355" s="278">
        <v>595292787</v>
      </c>
      <c r="G355" s="277"/>
      <c r="H355" s="278">
        <v>2562015355</v>
      </c>
      <c r="I355" s="159"/>
    </row>
    <row r="356" spans="1:9" s="38" customFormat="1" ht="18" customHeight="1" thickBot="1">
      <c r="A356" s="37"/>
      <c r="B356" s="37"/>
      <c r="C356" s="37"/>
      <c r="D356" s="19" t="s">
        <v>475</v>
      </c>
      <c r="E356" s="15"/>
      <c r="F356" s="201">
        <v>126929901219</v>
      </c>
      <c r="G356" s="202"/>
      <c r="H356" s="201">
        <v>124420358300</v>
      </c>
      <c r="I356" s="279"/>
    </row>
    <row r="357" spans="1:9" s="38" customFormat="1" ht="18" thickTop="1">
      <c r="A357" s="37"/>
      <c r="B357" s="37"/>
      <c r="C357" s="37"/>
      <c r="D357" s="24"/>
      <c r="E357" s="36"/>
      <c r="F357" s="65"/>
      <c r="G357" s="45"/>
      <c r="H357" s="77"/>
      <c r="I357" s="159"/>
    </row>
    <row r="358" spans="1:9" ht="19.5" customHeight="1">
      <c r="A358" s="13" t="s">
        <v>150</v>
      </c>
      <c r="B358" s="15"/>
      <c r="C358" s="15"/>
      <c r="D358" s="15"/>
      <c r="E358" s="15"/>
      <c r="F358" s="12" t="s">
        <v>675</v>
      </c>
      <c r="G358" s="12"/>
      <c r="H358" s="12" t="s">
        <v>474</v>
      </c>
      <c r="I358" s="2"/>
    </row>
    <row r="359" spans="1:9" ht="16.5" customHeight="1">
      <c r="A359" s="46" t="s">
        <v>550</v>
      </c>
      <c r="B359" s="15"/>
      <c r="C359" s="15"/>
      <c r="D359" s="15"/>
      <c r="E359" s="15"/>
      <c r="F359" s="74">
        <v>521026484192</v>
      </c>
      <c r="G359" s="74">
        <v>0</v>
      </c>
      <c r="H359" s="74">
        <v>999167291525</v>
      </c>
      <c r="I359" s="69"/>
    </row>
    <row r="360" spans="1:9" ht="16.5" customHeight="1">
      <c r="A360" s="72" t="s">
        <v>551</v>
      </c>
      <c r="B360" s="15"/>
      <c r="C360" s="15"/>
      <c r="D360" s="15"/>
      <c r="E360" s="15"/>
      <c r="F360" s="73">
        <v>41856935743</v>
      </c>
      <c r="G360" s="5"/>
      <c r="H360" s="73">
        <v>52403000000</v>
      </c>
      <c r="I360" s="69"/>
    </row>
    <row r="361" spans="1:9" ht="16.5" customHeight="1">
      <c r="A361" s="72" t="s">
        <v>552</v>
      </c>
      <c r="B361" s="15"/>
      <c r="C361" s="15"/>
      <c r="D361" s="15"/>
      <c r="E361" s="15"/>
      <c r="F361" s="73">
        <v>0</v>
      </c>
      <c r="G361" s="5"/>
      <c r="H361" s="73">
        <v>484875291525</v>
      </c>
      <c r="I361" s="2"/>
    </row>
    <row r="362" spans="1:9" ht="16.5" customHeight="1" hidden="1">
      <c r="A362" s="72" t="s">
        <v>553</v>
      </c>
      <c r="B362" s="15"/>
      <c r="C362" s="15"/>
      <c r="D362" s="15"/>
      <c r="E362" s="15"/>
      <c r="F362" s="73"/>
      <c r="G362" s="5"/>
      <c r="H362" s="73"/>
      <c r="I362" s="2"/>
    </row>
    <row r="363" spans="1:9" ht="16.5" customHeight="1">
      <c r="A363" s="72" t="s">
        <v>554</v>
      </c>
      <c r="B363" s="15"/>
      <c r="C363" s="15"/>
      <c r="D363" s="15"/>
      <c r="E363" s="15"/>
      <c r="F363" s="73">
        <v>214120000000</v>
      </c>
      <c r="G363" s="5"/>
      <c r="H363" s="73">
        <v>217660000000</v>
      </c>
      <c r="I363" s="69"/>
    </row>
    <row r="364" spans="1:9" ht="16.5" customHeight="1" hidden="1">
      <c r="A364" s="72" t="s">
        <v>555</v>
      </c>
      <c r="B364" s="15"/>
      <c r="C364" s="15"/>
      <c r="D364" s="15"/>
      <c r="E364" s="74"/>
      <c r="F364" s="73">
        <v>0</v>
      </c>
      <c r="G364" s="5"/>
      <c r="H364" s="73">
        <v>0</v>
      </c>
      <c r="I364" s="2"/>
    </row>
    <row r="365" spans="1:9" ht="16.5" customHeight="1">
      <c r="A365" s="72" t="s">
        <v>556</v>
      </c>
      <c r="B365" s="15"/>
      <c r="C365" s="15"/>
      <c r="D365" s="15"/>
      <c r="E365" s="15"/>
      <c r="F365" s="73">
        <v>250599548449</v>
      </c>
      <c r="G365" s="5"/>
      <c r="H365" s="73">
        <v>230229000000</v>
      </c>
      <c r="I365" s="2"/>
    </row>
    <row r="366" spans="1:9" ht="16.5" customHeight="1" hidden="1">
      <c r="A366" s="72" t="s">
        <v>557</v>
      </c>
      <c r="B366" s="15"/>
      <c r="C366" s="15"/>
      <c r="D366" s="15"/>
      <c r="E366" s="15"/>
      <c r="F366" s="73">
        <v>0</v>
      </c>
      <c r="G366" s="5"/>
      <c r="H366" s="73">
        <v>0</v>
      </c>
      <c r="I366" s="2"/>
    </row>
    <row r="367" spans="1:9" ht="16.5" customHeight="1">
      <c r="A367" s="72" t="s">
        <v>558</v>
      </c>
      <c r="B367" s="15"/>
      <c r="C367" s="15"/>
      <c r="D367" s="15"/>
      <c r="E367" s="15"/>
      <c r="F367" s="73">
        <v>12450000000</v>
      </c>
      <c r="G367" s="5"/>
      <c r="H367" s="73">
        <v>12000000000</v>
      </c>
      <c r="I367" s="2"/>
    </row>
    <row r="368" spans="1:9" ht="16.5" customHeight="1">
      <c r="A368" s="72" t="s">
        <v>559</v>
      </c>
      <c r="B368" s="15"/>
      <c r="C368" s="15"/>
      <c r="D368" s="15"/>
      <c r="E368" s="15"/>
      <c r="F368" s="73">
        <v>2000000000</v>
      </c>
      <c r="G368" s="5"/>
      <c r="H368" s="73">
        <v>2000000000</v>
      </c>
      <c r="I368" s="2"/>
    </row>
    <row r="369" spans="1:9" ht="16.5" customHeight="1">
      <c r="A369" s="46" t="s">
        <v>78</v>
      </c>
      <c r="B369" s="15"/>
      <c r="C369" s="15"/>
      <c r="D369" s="15"/>
      <c r="E369" s="15"/>
      <c r="F369" s="73">
        <v>110511816494</v>
      </c>
      <c r="G369" s="73">
        <v>0</v>
      </c>
      <c r="H369" s="73">
        <v>9861000000</v>
      </c>
      <c r="I369" s="2"/>
    </row>
    <row r="370" spans="1:9" ht="16.5" customHeight="1">
      <c r="A370" s="20" t="s">
        <v>560</v>
      </c>
      <c r="B370" s="15"/>
      <c r="C370" s="15"/>
      <c r="D370" s="15"/>
      <c r="E370" s="15"/>
      <c r="F370" s="73">
        <v>9759248256</v>
      </c>
      <c r="G370" s="5"/>
      <c r="H370" s="73">
        <v>0</v>
      </c>
      <c r="I370" s="2"/>
    </row>
    <row r="371" spans="1:9" ht="16.5" customHeight="1">
      <c r="A371" s="72" t="s">
        <v>561</v>
      </c>
      <c r="B371" s="15"/>
      <c r="C371" s="15"/>
      <c r="D371" s="15"/>
      <c r="E371" s="15"/>
      <c r="F371" s="73">
        <v>2000000000</v>
      </c>
      <c r="G371" s="5"/>
      <c r="H371" s="73">
        <v>2000000000</v>
      </c>
      <c r="I371" s="2"/>
    </row>
    <row r="372" spans="1:9" ht="16.5" customHeight="1">
      <c r="A372" s="72" t="s">
        <v>674</v>
      </c>
      <c r="B372" s="15"/>
      <c r="C372" s="15"/>
      <c r="D372" s="15"/>
      <c r="E372" s="15"/>
      <c r="F372" s="73">
        <v>5000000000</v>
      </c>
      <c r="G372" s="5"/>
      <c r="H372" s="73">
        <v>5000000000</v>
      </c>
      <c r="I372" s="2"/>
    </row>
    <row r="373" spans="1:9" ht="16.5" customHeight="1">
      <c r="A373" s="72" t="s">
        <v>673</v>
      </c>
      <c r="B373" s="15"/>
      <c r="C373" s="15"/>
      <c r="D373" s="15"/>
      <c r="E373" s="15"/>
      <c r="F373" s="73">
        <v>10000000000</v>
      </c>
      <c r="G373" s="5"/>
      <c r="H373" s="73">
        <v>0</v>
      </c>
      <c r="I373" s="2"/>
    </row>
    <row r="374" spans="1:9" ht="16.5" customHeight="1">
      <c r="A374" s="72" t="s">
        <v>562</v>
      </c>
      <c r="B374" s="15"/>
      <c r="C374" s="15"/>
      <c r="D374" s="15"/>
      <c r="E374" s="15"/>
      <c r="F374" s="73">
        <v>83752568238</v>
      </c>
      <c r="G374" s="5"/>
      <c r="H374" s="73">
        <v>2861000000</v>
      </c>
      <c r="I374" s="2"/>
    </row>
    <row r="375" spans="1:256" ht="18" customHeight="1" thickBot="1">
      <c r="A375" s="15"/>
      <c r="B375" s="15"/>
      <c r="C375" s="15"/>
      <c r="D375" s="19" t="s">
        <v>475</v>
      </c>
      <c r="E375" s="15"/>
      <c r="F375" s="201">
        <v>631538300686</v>
      </c>
      <c r="G375" s="202"/>
      <c r="H375" s="201">
        <v>1009028291525</v>
      </c>
      <c r="I375" s="69"/>
      <c r="IV375" s="3">
        <v>1640566592211</v>
      </c>
    </row>
    <row r="376" spans="1:9" ht="19.5" customHeight="1" thickTop="1">
      <c r="A376" s="280" t="s">
        <v>563</v>
      </c>
      <c r="B376" s="15"/>
      <c r="C376" s="15"/>
      <c r="D376" s="13"/>
      <c r="E376" s="15"/>
      <c r="F376" s="281"/>
      <c r="G376" s="281"/>
      <c r="H376" s="281"/>
      <c r="I376" s="69"/>
    </row>
    <row r="377" spans="1:9" ht="6" customHeight="1">
      <c r="A377" s="15"/>
      <c r="B377" s="15"/>
      <c r="C377" s="15"/>
      <c r="D377" s="15"/>
      <c r="E377" s="15"/>
      <c r="F377" s="7"/>
      <c r="G377" s="2"/>
      <c r="H377" s="2"/>
      <c r="I377" s="2"/>
    </row>
    <row r="378" spans="1:9" ht="19.5" customHeight="1">
      <c r="A378" s="18" t="s">
        <v>152</v>
      </c>
      <c r="B378" s="15"/>
      <c r="C378" s="15"/>
      <c r="D378" s="15"/>
      <c r="E378" s="15"/>
      <c r="F378" s="12" t="s">
        <v>675</v>
      </c>
      <c r="G378" s="12"/>
      <c r="H378" s="12" t="s">
        <v>474</v>
      </c>
      <c r="I378" s="2"/>
    </row>
    <row r="379" spans="1:9" ht="16.5" customHeight="1">
      <c r="A379" s="16" t="s">
        <v>26</v>
      </c>
      <c r="B379" s="15"/>
      <c r="C379" s="15"/>
      <c r="D379" s="15"/>
      <c r="E379" s="15"/>
      <c r="F379" s="73">
        <v>147135342935</v>
      </c>
      <c r="G379" s="5"/>
      <c r="H379" s="73">
        <v>25423196713</v>
      </c>
      <c r="I379" s="2"/>
    </row>
    <row r="380" spans="1:9" ht="16.5" customHeight="1">
      <c r="A380" s="16" t="s">
        <v>386</v>
      </c>
      <c r="B380" s="15"/>
      <c r="C380" s="15"/>
      <c r="D380" s="15"/>
      <c r="E380" s="15"/>
      <c r="F380" s="73">
        <v>861504000</v>
      </c>
      <c r="G380" s="5"/>
      <c r="H380" s="73">
        <v>861504000</v>
      </c>
      <c r="I380" s="2"/>
    </row>
    <row r="381" spans="1:9" ht="16.5" customHeight="1">
      <c r="A381" s="16" t="s">
        <v>27</v>
      </c>
      <c r="B381" s="15"/>
      <c r="C381" s="15"/>
      <c r="D381" s="15"/>
      <c r="E381" s="15"/>
      <c r="F381" s="73">
        <v>18397279861</v>
      </c>
      <c r="G381" s="5"/>
      <c r="H381" s="73">
        <v>0</v>
      </c>
      <c r="I381" s="2">
        <v>28996809186</v>
      </c>
    </row>
    <row r="382" spans="1:9" ht="16.5" customHeight="1">
      <c r="A382" s="16" t="s">
        <v>28</v>
      </c>
      <c r="B382" s="15"/>
      <c r="C382" s="15"/>
      <c r="D382" s="15"/>
      <c r="E382" s="15"/>
      <c r="F382" s="73">
        <v>6472853714</v>
      </c>
      <c r="G382" s="5"/>
      <c r="H382" s="73">
        <v>5338113590</v>
      </c>
      <c r="I382" s="69">
        <v>10599529325</v>
      </c>
    </row>
    <row r="383" spans="1:9" ht="16.5" customHeight="1" hidden="1">
      <c r="A383" s="16" t="s">
        <v>3</v>
      </c>
      <c r="B383" s="15"/>
      <c r="C383" s="15"/>
      <c r="D383" s="15"/>
      <c r="E383" s="15"/>
      <c r="F383" s="73"/>
      <c r="G383" s="5"/>
      <c r="H383" s="73">
        <v>0</v>
      </c>
      <c r="I383" s="2"/>
    </row>
    <row r="384" spans="1:10" ht="16.5" customHeight="1">
      <c r="A384" s="16" t="s">
        <v>157</v>
      </c>
      <c r="B384" s="15"/>
      <c r="C384" s="15"/>
      <c r="D384" s="15"/>
      <c r="E384" s="15"/>
      <c r="F384" s="73">
        <v>109832796745</v>
      </c>
      <c r="G384" s="5"/>
      <c r="H384" s="73">
        <v>7976450436</v>
      </c>
      <c r="I384" s="69"/>
      <c r="J384" s="341"/>
    </row>
    <row r="385" spans="1:9" ht="18" customHeight="1" thickBot="1">
      <c r="A385" s="15"/>
      <c r="B385" s="15"/>
      <c r="C385" s="15"/>
      <c r="D385" s="19" t="s">
        <v>475</v>
      </c>
      <c r="E385" s="15"/>
      <c r="F385" s="347">
        <v>282699777255</v>
      </c>
      <c r="G385" s="202"/>
      <c r="H385" s="201">
        <v>39599264739</v>
      </c>
      <c r="I385" s="69">
        <v>282699777255</v>
      </c>
    </row>
    <row r="386" spans="1:9" ht="16.5" customHeight="1" thickTop="1">
      <c r="A386" s="15"/>
      <c r="B386" s="15"/>
      <c r="C386" s="15"/>
      <c r="D386" s="15"/>
      <c r="E386" s="15"/>
      <c r="F386" s="7"/>
      <c r="G386" s="2"/>
      <c r="H386" s="2"/>
      <c r="I386" s="73"/>
    </row>
    <row r="387" spans="1:9" ht="19.5" customHeight="1">
      <c r="A387" s="13" t="s">
        <v>153</v>
      </c>
      <c r="B387" s="15"/>
      <c r="C387" s="15"/>
      <c r="D387" s="15"/>
      <c r="E387" s="15"/>
      <c r="F387" s="12" t="s">
        <v>675</v>
      </c>
      <c r="G387" s="12"/>
      <c r="H387" s="12" t="s">
        <v>474</v>
      </c>
      <c r="I387" s="69"/>
    </row>
    <row r="388" spans="1:9" ht="16.5" customHeight="1">
      <c r="A388" s="16" t="s">
        <v>564</v>
      </c>
      <c r="B388" s="15"/>
      <c r="C388" s="15"/>
      <c r="D388" s="15"/>
      <c r="E388" s="15"/>
      <c r="F388" s="157">
        <v>688965469861</v>
      </c>
      <c r="G388" s="5"/>
      <c r="H388" s="5">
        <v>186543543982</v>
      </c>
      <c r="I388" s="2"/>
    </row>
    <row r="389" spans="1:9" ht="16.5" customHeight="1">
      <c r="A389" s="16" t="s">
        <v>380</v>
      </c>
      <c r="B389" s="15"/>
      <c r="C389" s="15"/>
      <c r="D389" s="15"/>
      <c r="E389" s="15"/>
      <c r="F389" s="73">
        <v>5997714305</v>
      </c>
      <c r="G389" s="5"/>
      <c r="H389" s="74">
        <v>2752172544</v>
      </c>
      <c r="I389" s="2"/>
    </row>
    <row r="390" spans="1:9" ht="16.5" customHeight="1">
      <c r="A390" s="16" t="s">
        <v>565</v>
      </c>
      <c r="B390" s="15"/>
      <c r="C390" s="15"/>
      <c r="D390" s="15"/>
      <c r="E390" s="15"/>
      <c r="F390" s="73">
        <v>487643742</v>
      </c>
      <c r="G390" s="5"/>
      <c r="H390" s="74">
        <v>499954374</v>
      </c>
      <c r="I390" s="2"/>
    </row>
    <row r="391" spans="1:8" ht="16.5" customHeight="1">
      <c r="A391" s="16" t="s">
        <v>566</v>
      </c>
      <c r="B391" s="15"/>
      <c r="C391" s="15"/>
      <c r="D391" s="15"/>
      <c r="E391" s="15"/>
      <c r="F391" s="73">
        <v>33013857057</v>
      </c>
      <c r="G391" s="5"/>
      <c r="H391" s="74">
        <v>6978934373</v>
      </c>
    </row>
    <row r="392" spans="1:9" ht="18" customHeight="1" thickBot="1">
      <c r="A392" s="15"/>
      <c r="B392" s="15"/>
      <c r="C392" s="15"/>
      <c r="D392" s="19" t="s">
        <v>475</v>
      </c>
      <c r="E392" s="15"/>
      <c r="F392" s="201">
        <v>728464684965</v>
      </c>
      <c r="G392" s="202">
        <v>0</v>
      </c>
      <c r="H392" s="201">
        <v>196774605273</v>
      </c>
      <c r="I392" s="69"/>
    </row>
    <row r="393" spans="1:9" ht="16.5" customHeight="1" thickTop="1">
      <c r="A393" s="15"/>
      <c r="B393" s="15"/>
      <c r="C393" s="15"/>
      <c r="D393" s="13"/>
      <c r="E393" s="15"/>
      <c r="F393" s="77"/>
      <c r="G393" s="77"/>
      <c r="H393" s="77"/>
      <c r="I393" s="2"/>
    </row>
    <row r="394" spans="1:9" ht="19.5" customHeight="1">
      <c r="A394" s="13" t="s">
        <v>154</v>
      </c>
      <c r="B394" s="15"/>
      <c r="C394" s="15"/>
      <c r="D394" s="15"/>
      <c r="E394" s="15"/>
      <c r="F394" s="12" t="s">
        <v>675</v>
      </c>
      <c r="G394" s="12"/>
      <c r="H394" s="12" t="s">
        <v>474</v>
      </c>
      <c r="I394" s="2"/>
    </row>
    <row r="395" spans="1:13" ht="16.5" customHeight="1">
      <c r="A395" s="16" t="s">
        <v>37</v>
      </c>
      <c r="B395" s="15"/>
      <c r="C395" s="15"/>
      <c r="D395" s="15"/>
      <c r="E395" s="15"/>
      <c r="F395" s="73">
        <v>1749994743</v>
      </c>
      <c r="G395" s="73"/>
      <c r="H395" s="73">
        <v>1472662644</v>
      </c>
      <c r="I395" s="73"/>
      <c r="J395" s="73"/>
      <c r="K395" s="73"/>
      <c r="L395" s="73"/>
      <c r="M395" s="73"/>
    </row>
    <row r="396" spans="1:13" ht="16.5" customHeight="1">
      <c r="A396" s="16" t="s">
        <v>567</v>
      </c>
      <c r="B396" s="15"/>
      <c r="C396" s="15"/>
      <c r="D396" s="15"/>
      <c r="E396" s="15"/>
      <c r="F396" s="73">
        <v>2806456554</v>
      </c>
      <c r="G396" s="73"/>
      <c r="H396" s="73">
        <v>1319584864</v>
      </c>
      <c r="I396" s="73"/>
      <c r="J396" s="73"/>
      <c r="K396" s="73"/>
      <c r="L396" s="73"/>
      <c r="M396" s="73"/>
    </row>
    <row r="397" spans="1:13" ht="16.5" customHeight="1">
      <c r="A397" s="16" t="s">
        <v>568</v>
      </c>
      <c r="B397" s="15"/>
      <c r="C397" s="15"/>
      <c r="D397" s="15"/>
      <c r="E397" s="158"/>
      <c r="F397" s="73">
        <v>233313228098</v>
      </c>
      <c r="G397" s="73"/>
      <c r="H397" s="73">
        <v>37319452975</v>
      </c>
      <c r="I397" s="73"/>
      <c r="J397" s="73"/>
      <c r="K397" s="73"/>
      <c r="L397" s="73"/>
      <c r="M397" s="73"/>
    </row>
    <row r="398" spans="1:13" ht="16.5" customHeight="1">
      <c r="A398" s="282" t="s">
        <v>569</v>
      </c>
      <c r="B398" s="15"/>
      <c r="C398" s="15"/>
      <c r="D398" s="15"/>
      <c r="E398" s="15"/>
      <c r="F398" s="73">
        <v>167147077027</v>
      </c>
      <c r="G398" s="73"/>
      <c r="H398" s="73">
        <v>16910247916</v>
      </c>
      <c r="I398" s="73"/>
      <c r="J398" s="73"/>
      <c r="K398" s="73"/>
      <c r="L398" s="73"/>
      <c r="M398" s="73"/>
    </row>
    <row r="399" spans="1:13" ht="16.5" customHeight="1">
      <c r="A399" s="282" t="s">
        <v>570</v>
      </c>
      <c r="B399" s="15"/>
      <c r="C399" s="15"/>
      <c r="D399" s="15"/>
      <c r="E399" s="15"/>
      <c r="F399" s="73">
        <v>565804059</v>
      </c>
      <c r="G399" s="73"/>
      <c r="H399" s="73">
        <v>581205059</v>
      </c>
      <c r="I399" s="73"/>
      <c r="K399" s="73"/>
      <c r="L399" s="73"/>
      <c r="M399" s="73"/>
    </row>
    <row r="400" spans="1:13" ht="16.5" customHeight="1">
      <c r="A400" s="282" t="s">
        <v>655</v>
      </c>
      <c r="B400" s="15"/>
      <c r="C400" s="15"/>
      <c r="D400" s="15"/>
      <c r="E400" s="15"/>
      <c r="F400" s="73">
        <v>828000000</v>
      </c>
      <c r="G400" s="73"/>
      <c r="H400" s="73">
        <v>0</v>
      </c>
      <c r="I400" s="73"/>
      <c r="K400" s="73"/>
      <c r="L400" s="73"/>
      <c r="M400" s="73"/>
    </row>
    <row r="401" spans="1:13" ht="16.5" customHeight="1">
      <c r="A401" s="282" t="s">
        <v>571</v>
      </c>
      <c r="B401" s="15"/>
      <c r="C401" s="15"/>
      <c r="D401" s="15"/>
      <c r="E401" s="15"/>
      <c r="F401" s="73">
        <v>9538000000</v>
      </c>
      <c r="G401" s="73"/>
      <c r="H401" s="73">
        <v>11938000000</v>
      </c>
      <c r="I401" s="73"/>
      <c r="J401" s="73"/>
      <c r="K401" s="73"/>
      <c r="L401" s="73"/>
      <c r="M401" s="73"/>
    </row>
    <row r="402" spans="1:13" ht="16.5" customHeight="1">
      <c r="A402" s="283" t="s">
        <v>572</v>
      </c>
      <c r="B402" s="15"/>
      <c r="C402" s="15"/>
      <c r="D402" s="15"/>
      <c r="E402" s="15"/>
      <c r="F402" s="73">
        <v>3974111814</v>
      </c>
      <c r="G402" s="73"/>
      <c r="H402" s="73">
        <v>0</v>
      </c>
      <c r="I402" s="73"/>
      <c r="J402" s="73"/>
      <c r="K402" s="73"/>
      <c r="L402" s="73"/>
      <c r="M402" s="73"/>
    </row>
    <row r="403" spans="1:13" ht="16.5" customHeight="1" hidden="1">
      <c r="A403" s="282" t="s">
        <v>656</v>
      </c>
      <c r="B403" s="15"/>
      <c r="C403" s="15"/>
      <c r="D403" s="15"/>
      <c r="E403" s="15"/>
      <c r="F403" s="73"/>
      <c r="G403" s="73"/>
      <c r="H403" s="73">
        <v>0</v>
      </c>
      <c r="I403" s="73"/>
      <c r="J403" s="73"/>
      <c r="K403" s="73"/>
      <c r="L403" s="73"/>
      <c r="M403" s="73"/>
    </row>
    <row r="404" spans="1:13" ht="16.5" customHeight="1" hidden="1">
      <c r="A404" s="282" t="s">
        <v>171</v>
      </c>
      <c r="B404" s="15"/>
      <c r="C404" s="15"/>
      <c r="D404" s="15"/>
      <c r="E404" s="15"/>
      <c r="F404" s="73">
        <v>0</v>
      </c>
      <c r="G404" s="73"/>
      <c r="H404" s="73"/>
      <c r="I404" s="73"/>
      <c r="J404" s="73"/>
      <c r="K404" s="73">
        <v>-25210600000</v>
      </c>
      <c r="L404" s="73"/>
      <c r="M404" s="73"/>
    </row>
    <row r="405" spans="1:9" ht="16.5" customHeight="1">
      <c r="A405" s="282" t="s">
        <v>657</v>
      </c>
      <c r="B405" s="15"/>
      <c r="C405" s="15"/>
      <c r="D405" s="15"/>
      <c r="E405" s="15"/>
      <c r="F405" s="73">
        <v>10155300000</v>
      </c>
      <c r="G405" s="73"/>
      <c r="H405" s="73">
        <v>0</v>
      </c>
      <c r="I405" s="73"/>
    </row>
    <row r="406" spans="1:9" ht="16.5" customHeight="1" hidden="1">
      <c r="A406" s="282" t="s">
        <v>158</v>
      </c>
      <c r="B406" s="15"/>
      <c r="C406" s="15"/>
      <c r="D406" s="15"/>
      <c r="E406" s="15"/>
      <c r="F406" s="73">
        <v>0</v>
      </c>
      <c r="G406" s="73"/>
      <c r="H406" s="73"/>
      <c r="I406" s="2"/>
    </row>
    <row r="407" spans="1:9" ht="16.5" customHeight="1" hidden="1">
      <c r="A407" s="282" t="s">
        <v>573</v>
      </c>
      <c r="B407" s="15"/>
      <c r="C407" s="15"/>
      <c r="D407" s="15"/>
      <c r="E407" s="15"/>
      <c r="F407" s="73">
        <v>0</v>
      </c>
      <c r="G407" s="73"/>
      <c r="H407" s="73"/>
      <c r="I407" s="2"/>
    </row>
    <row r="408" spans="1:9" ht="16.5" customHeight="1">
      <c r="A408" s="282" t="s">
        <v>574</v>
      </c>
      <c r="B408" s="15"/>
      <c r="C408" s="15"/>
      <c r="D408" s="15"/>
      <c r="E408" s="15"/>
      <c r="F408" s="73">
        <v>5200000000</v>
      </c>
      <c r="G408" s="73"/>
      <c r="H408" s="73">
        <v>0</v>
      </c>
      <c r="I408" s="2"/>
    </row>
    <row r="409" spans="1:9" ht="16.5" customHeight="1" hidden="1">
      <c r="A409" s="282" t="s">
        <v>575</v>
      </c>
      <c r="B409" s="15"/>
      <c r="C409" s="15"/>
      <c r="D409" s="15"/>
      <c r="E409" s="15"/>
      <c r="F409" s="73"/>
      <c r="G409" s="73"/>
      <c r="H409" s="73"/>
      <c r="I409" s="73"/>
    </row>
    <row r="410" spans="1:9" ht="16.5" customHeight="1">
      <c r="A410" s="282" t="s">
        <v>576</v>
      </c>
      <c r="B410" s="15"/>
      <c r="C410" s="15"/>
      <c r="D410" s="15"/>
      <c r="E410" s="15"/>
      <c r="F410" s="73">
        <v>35904935198</v>
      </c>
      <c r="G410" s="73"/>
      <c r="H410" s="73">
        <v>7890000000</v>
      </c>
      <c r="I410" s="73"/>
    </row>
    <row r="411" spans="1:8" ht="18" customHeight="1" thickBot="1">
      <c r="A411" s="15"/>
      <c r="B411" s="15"/>
      <c r="C411" s="15"/>
      <c r="D411" s="19" t="s">
        <v>475</v>
      </c>
      <c r="E411" s="15"/>
      <c r="F411" s="201">
        <v>237869679395</v>
      </c>
      <c r="G411" s="202"/>
      <c r="H411" s="201">
        <v>40111700483</v>
      </c>
    </row>
    <row r="412" spans="1:9" ht="16.5" customHeight="1" thickTop="1">
      <c r="A412" s="15" t="s">
        <v>8</v>
      </c>
      <c r="B412" s="15"/>
      <c r="C412" s="15"/>
      <c r="D412" s="15"/>
      <c r="E412" s="15"/>
      <c r="F412" s="7"/>
      <c r="G412" s="2"/>
      <c r="H412" s="2"/>
      <c r="I412" s="73"/>
    </row>
    <row r="413" spans="1:9" ht="19.5" customHeight="1">
      <c r="A413" s="13" t="s">
        <v>155</v>
      </c>
      <c r="B413" s="13"/>
      <c r="C413" s="15"/>
      <c r="D413" s="15"/>
      <c r="E413" s="15"/>
      <c r="F413" s="12" t="s">
        <v>675</v>
      </c>
      <c r="G413" s="12"/>
      <c r="H413" s="12" t="s">
        <v>474</v>
      </c>
      <c r="I413" s="69"/>
    </row>
    <row r="414" spans="1:9" ht="15.75" customHeight="1">
      <c r="A414" s="46" t="s">
        <v>550</v>
      </c>
      <c r="B414" s="13"/>
      <c r="C414" s="15"/>
      <c r="D414" s="15"/>
      <c r="E414" s="15"/>
      <c r="F414" s="73">
        <v>741216656029</v>
      </c>
      <c r="G414" s="73">
        <v>0</v>
      </c>
      <c r="H414" s="73">
        <v>327206064240</v>
      </c>
      <c r="I414" s="2"/>
    </row>
    <row r="415" spans="1:9" ht="16.5" customHeight="1" hidden="1">
      <c r="A415" s="72" t="s">
        <v>551</v>
      </c>
      <c r="B415" s="15"/>
      <c r="C415" s="15"/>
      <c r="D415" s="15"/>
      <c r="E415" s="15"/>
      <c r="F415" s="73">
        <v>0</v>
      </c>
      <c r="G415" s="5"/>
      <c r="H415" s="73">
        <v>0</v>
      </c>
      <c r="I415" s="2"/>
    </row>
    <row r="416" spans="1:9" ht="16.5" customHeight="1">
      <c r="A416" s="72" t="s">
        <v>577</v>
      </c>
      <c r="B416" s="15"/>
      <c r="C416" s="15"/>
      <c r="D416" s="15"/>
      <c r="E416" s="15"/>
      <c r="F416" s="73">
        <v>23209803914</v>
      </c>
      <c r="G416" s="5"/>
      <c r="H416" s="73">
        <v>33316517680</v>
      </c>
      <c r="I416" s="69"/>
    </row>
    <row r="417" spans="1:9" ht="16.5" customHeight="1">
      <c r="A417" s="72" t="s">
        <v>552</v>
      </c>
      <c r="B417" s="15"/>
      <c r="C417" s="15"/>
      <c r="D417" s="15"/>
      <c r="E417" s="15"/>
      <c r="F417" s="73">
        <v>450000000000</v>
      </c>
      <c r="G417" s="5"/>
      <c r="H417" s="73">
        <v>0</v>
      </c>
      <c r="I417" s="2"/>
    </row>
    <row r="418" spans="1:9" ht="16.5" customHeight="1" hidden="1">
      <c r="A418" s="72" t="s">
        <v>554</v>
      </c>
      <c r="B418" s="15"/>
      <c r="C418" s="15"/>
      <c r="D418" s="15"/>
      <c r="E418" s="15"/>
      <c r="F418" s="73">
        <v>0</v>
      </c>
      <c r="G418" s="5"/>
      <c r="H418" s="73">
        <v>0</v>
      </c>
      <c r="I418" s="69"/>
    </row>
    <row r="419" spans="1:9" ht="16.5" customHeight="1">
      <c r="A419" s="72" t="s">
        <v>556</v>
      </c>
      <c r="B419" s="15"/>
      <c r="C419" s="15"/>
      <c r="D419" s="15"/>
      <c r="E419" s="15"/>
      <c r="F419" s="73">
        <v>107108666260</v>
      </c>
      <c r="G419" s="5"/>
      <c r="H419" s="73">
        <v>107171150260</v>
      </c>
      <c r="I419" s="2"/>
    </row>
    <row r="420" spans="1:9" ht="16.5" customHeight="1">
      <c r="A420" s="72" t="s">
        <v>578</v>
      </c>
      <c r="B420" s="15"/>
      <c r="C420" s="15"/>
      <c r="D420" s="15"/>
      <c r="E420" s="15"/>
      <c r="F420" s="73">
        <v>128296685855</v>
      </c>
      <c r="G420" s="5"/>
      <c r="H420" s="73">
        <v>131483696300</v>
      </c>
      <c r="I420" s="2"/>
    </row>
    <row r="421" spans="1:9" ht="16.5" customHeight="1">
      <c r="A421" s="72" t="s">
        <v>560</v>
      </c>
      <c r="B421" s="15"/>
      <c r="C421" s="15"/>
      <c r="D421" s="15"/>
      <c r="E421" s="15"/>
      <c r="F421" s="73">
        <v>5676000000</v>
      </c>
      <c r="G421" s="5"/>
      <c r="H421" s="73">
        <v>23076000000</v>
      </c>
      <c r="I421" s="2"/>
    </row>
    <row r="422" spans="1:9" ht="16.5" customHeight="1">
      <c r="A422" s="72" t="s">
        <v>579</v>
      </c>
      <c r="B422" s="15"/>
      <c r="C422" s="15"/>
      <c r="D422" s="15"/>
      <c r="E422" s="15"/>
      <c r="F422" s="73">
        <v>25000000000</v>
      </c>
      <c r="G422" s="5"/>
      <c r="H422" s="73">
        <v>30000000000</v>
      </c>
      <c r="I422" s="2"/>
    </row>
    <row r="423" spans="1:9" ht="16.5" customHeight="1" hidden="1">
      <c r="A423" s="72" t="s">
        <v>653</v>
      </c>
      <c r="B423" s="15"/>
      <c r="C423" s="15"/>
      <c r="D423" s="15"/>
      <c r="E423" s="15"/>
      <c r="F423" s="73"/>
      <c r="G423" s="5"/>
      <c r="H423" s="73">
        <v>0</v>
      </c>
      <c r="I423" s="2"/>
    </row>
    <row r="424" spans="1:9" ht="16.5" customHeight="1">
      <c r="A424" s="72" t="s">
        <v>580</v>
      </c>
      <c r="B424" s="15"/>
      <c r="C424" s="15"/>
      <c r="D424" s="15"/>
      <c r="E424" s="15"/>
      <c r="F424" s="73">
        <v>1925500000</v>
      </c>
      <c r="G424" s="5"/>
      <c r="H424" s="73">
        <v>2158700000</v>
      </c>
      <c r="I424" s="2"/>
    </row>
    <row r="425" spans="1:9" ht="16.5" customHeight="1" hidden="1">
      <c r="A425" s="72"/>
      <c r="B425" s="15"/>
      <c r="C425" s="15"/>
      <c r="D425" s="15"/>
      <c r="E425" s="15"/>
      <c r="F425" s="73"/>
      <c r="G425" s="5"/>
      <c r="H425" s="73">
        <v>0</v>
      </c>
      <c r="I425" s="2"/>
    </row>
    <row r="426" spans="1:9" ht="16.5" customHeight="1">
      <c r="A426" s="46" t="s">
        <v>78</v>
      </c>
      <c r="B426" s="15"/>
      <c r="C426" s="15"/>
      <c r="D426" s="15"/>
      <c r="E426" s="15"/>
      <c r="F426" s="73">
        <v>177931977816</v>
      </c>
      <c r="G426" s="73">
        <v>0</v>
      </c>
      <c r="H426" s="73">
        <v>175065604586</v>
      </c>
      <c r="I426" s="2"/>
    </row>
    <row r="427" spans="1:9" ht="16.5" customHeight="1">
      <c r="A427" s="72" t="s">
        <v>581</v>
      </c>
      <c r="B427" s="15"/>
      <c r="C427" s="15"/>
      <c r="D427" s="15"/>
      <c r="E427" s="15"/>
      <c r="F427" s="73">
        <v>146602024866</v>
      </c>
      <c r="G427" s="5"/>
      <c r="H427" s="73">
        <v>175065604586</v>
      </c>
      <c r="I427" s="69"/>
    </row>
    <row r="428" spans="1:9" ht="16.5" customHeight="1">
      <c r="A428" s="72" t="s">
        <v>582</v>
      </c>
      <c r="B428" s="15"/>
      <c r="C428" s="15"/>
      <c r="D428" s="15"/>
      <c r="E428" s="15"/>
      <c r="F428" s="73">
        <v>6929952950</v>
      </c>
      <c r="G428" s="5"/>
      <c r="H428" s="73">
        <v>0</v>
      </c>
      <c r="I428" s="2"/>
    </row>
    <row r="429" spans="1:9" ht="16.5" customHeight="1">
      <c r="A429" s="72" t="s">
        <v>670</v>
      </c>
      <c r="B429" s="15"/>
      <c r="C429" s="15"/>
      <c r="D429" s="15"/>
      <c r="E429" s="15"/>
      <c r="F429" s="73">
        <v>11400000000</v>
      </c>
      <c r="G429" s="5"/>
      <c r="H429" s="73">
        <v>0</v>
      </c>
      <c r="I429" s="2"/>
    </row>
    <row r="430" spans="1:9" ht="16.5" customHeight="1">
      <c r="A430" s="72" t="s">
        <v>671</v>
      </c>
      <c r="B430" s="15"/>
      <c r="C430" s="15"/>
      <c r="D430" s="15"/>
      <c r="E430" s="15"/>
      <c r="F430" s="73">
        <v>13000000000</v>
      </c>
      <c r="G430" s="5"/>
      <c r="H430" s="73">
        <v>0</v>
      </c>
      <c r="I430" s="2"/>
    </row>
    <row r="431" spans="1:9" ht="16.5" customHeight="1">
      <c r="A431" s="46" t="s">
        <v>583</v>
      </c>
      <c r="B431" s="15"/>
      <c r="C431" s="15"/>
      <c r="D431" s="15"/>
      <c r="E431" s="15"/>
      <c r="F431" s="73">
        <v>1487530543964</v>
      </c>
      <c r="G431" s="5"/>
      <c r="H431" s="73">
        <v>1600000000000</v>
      </c>
      <c r="I431" s="69"/>
    </row>
    <row r="432" spans="1:9" ht="18" customHeight="1" thickBot="1">
      <c r="A432" s="13"/>
      <c r="B432" s="15"/>
      <c r="C432" s="15"/>
      <c r="D432" s="19" t="s">
        <v>475</v>
      </c>
      <c r="E432" s="15"/>
      <c r="F432" s="201">
        <v>2406679177809</v>
      </c>
      <c r="G432" s="202">
        <v>0</v>
      </c>
      <c r="H432" s="201">
        <v>2102271668826</v>
      </c>
      <c r="I432" s="69"/>
    </row>
    <row r="433" spans="1:9" ht="18" customHeight="1" thickTop="1">
      <c r="A433" s="13"/>
      <c r="B433" s="15"/>
      <c r="C433" s="15"/>
      <c r="D433" s="19"/>
      <c r="E433" s="15"/>
      <c r="F433" s="354"/>
      <c r="G433" s="202"/>
      <c r="H433" s="354"/>
      <c r="I433" s="69"/>
    </row>
    <row r="434" spans="1:10" ht="16.5" customHeight="1">
      <c r="A434" s="13" t="s">
        <v>693</v>
      </c>
      <c r="B434" s="15"/>
      <c r="C434" s="15"/>
      <c r="D434" s="15"/>
      <c r="E434" s="15"/>
      <c r="F434" s="12" t="s">
        <v>675</v>
      </c>
      <c r="G434" s="12"/>
      <c r="H434" s="12" t="s">
        <v>474</v>
      </c>
      <c r="I434" s="351"/>
      <c r="J434" s="352"/>
    </row>
    <row r="435" spans="1:10" ht="19.5" customHeight="1">
      <c r="A435" s="46" t="s">
        <v>694</v>
      </c>
      <c r="B435" s="15"/>
      <c r="C435" s="15"/>
      <c r="D435" s="15"/>
      <c r="E435" s="15"/>
      <c r="F435" s="73">
        <v>18397279861</v>
      </c>
      <c r="G435" s="15"/>
      <c r="H435" s="73">
        <v>0</v>
      </c>
      <c r="I435" s="351"/>
      <c r="J435" s="352"/>
    </row>
    <row r="436" spans="1:10" ht="16.5" customHeight="1" thickBot="1">
      <c r="A436" s="46"/>
      <c r="B436" s="15"/>
      <c r="C436" s="15"/>
      <c r="D436" s="19" t="s">
        <v>475</v>
      </c>
      <c r="E436" s="15"/>
      <c r="F436" s="201">
        <v>18397279861</v>
      </c>
      <c r="G436" s="15"/>
      <c r="H436" s="201">
        <v>0</v>
      </c>
      <c r="I436" s="351"/>
      <c r="J436" s="352"/>
    </row>
    <row r="437" spans="1:10" ht="16.5" customHeight="1" thickTop="1">
      <c r="A437" s="72"/>
      <c r="B437" s="15"/>
      <c r="C437" s="15"/>
      <c r="D437" s="15"/>
      <c r="E437" s="15"/>
      <c r="F437" s="72"/>
      <c r="G437" s="15"/>
      <c r="H437" s="15"/>
      <c r="I437" s="351"/>
      <c r="J437" s="352"/>
    </row>
    <row r="438" spans="1:10" s="349" customFormat="1" ht="19.5" customHeight="1">
      <c r="A438" s="13" t="s">
        <v>156</v>
      </c>
      <c r="B438" s="15"/>
      <c r="C438" s="15"/>
      <c r="D438" s="15"/>
      <c r="E438" s="15"/>
      <c r="F438" s="46"/>
      <c r="G438" s="15"/>
      <c r="H438" s="15"/>
      <c r="I438" s="351"/>
      <c r="J438" s="352"/>
    </row>
    <row r="439" spans="1:10" ht="19.5" customHeight="1">
      <c r="A439" s="353" t="s">
        <v>584</v>
      </c>
      <c r="B439" s="350"/>
      <c r="C439" s="350"/>
      <c r="D439" s="350"/>
      <c r="E439" s="350"/>
      <c r="F439" s="351"/>
      <c r="G439" s="351"/>
      <c r="H439" s="351"/>
      <c r="I439" s="351"/>
      <c r="J439" s="352"/>
    </row>
    <row r="440" spans="1:9" ht="9" customHeight="1">
      <c r="A440" s="15"/>
      <c r="B440" s="15"/>
      <c r="C440" s="15"/>
      <c r="D440" s="15"/>
      <c r="E440" s="15"/>
      <c r="F440" s="2"/>
      <c r="G440" s="2"/>
      <c r="H440" s="2"/>
      <c r="I440" s="2"/>
    </row>
    <row r="441" spans="1:9" ht="40.5" customHeight="1">
      <c r="A441" s="59" t="s">
        <v>76</v>
      </c>
      <c r="B441" s="61" t="s">
        <v>585</v>
      </c>
      <c r="C441" s="59" t="s">
        <v>586</v>
      </c>
      <c r="D441" s="59" t="s">
        <v>587</v>
      </c>
      <c r="E441" s="59" t="s">
        <v>588</v>
      </c>
      <c r="F441" s="236" t="s">
        <v>133</v>
      </c>
      <c r="G441" s="284"/>
      <c r="H441" s="198" t="s">
        <v>11</v>
      </c>
      <c r="I441" s="2"/>
    </row>
    <row r="442" spans="1:9" ht="9.75" customHeight="1">
      <c r="A442" s="285" t="s">
        <v>316</v>
      </c>
      <c r="B442" s="285">
        <v>1</v>
      </c>
      <c r="C442" s="285">
        <v>2</v>
      </c>
      <c r="D442" s="285">
        <v>3</v>
      </c>
      <c r="E442" s="285">
        <v>4</v>
      </c>
      <c r="F442" s="285">
        <v>5</v>
      </c>
      <c r="G442" s="286"/>
      <c r="H442" s="287">
        <v>6</v>
      </c>
      <c r="I442" s="2"/>
    </row>
    <row r="443" spans="1:9" ht="15.75">
      <c r="A443" s="288" t="s">
        <v>415</v>
      </c>
      <c r="B443" s="289">
        <v>150000000000</v>
      </c>
      <c r="C443" s="290">
        <v>0</v>
      </c>
      <c r="D443" s="344">
        <v>33906024956</v>
      </c>
      <c r="E443" s="289">
        <v>9428383946</v>
      </c>
      <c r="F443" s="289">
        <v>19327489489</v>
      </c>
      <c r="G443" s="291"/>
      <c r="H443" s="292">
        <v>212661898391</v>
      </c>
      <c r="I443" s="2"/>
    </row>
    <row r="444" spans="1:9" ht="16.5" customHeight="1">
      <c r="A444" s="293" t="s">
        <v>589</v>
      </c>
      <c r="B444" s="294">
        <v>0</v>
      </c>
      <c r="C444" s="290">
        <v>0</v>
      </c>
      <c r="D444" s="290">
        <v>-71791625185</v>
      </c>
      <c r="E444" s="290">
        <v>0</v>
      </c>
      <c r="F444" s="290">
        <v>0</v>
      </c>
      <c r="G444" s="295"/>
      <c r="H444" s="296">
        <v>-71791625185</v>
      </c>
      <c r="I444" s="2"/>
    </row>
    <row r="445" spans="1:9" ht="16.5" customHeight="1">
      <c r="A445" s="297" t="s">
        <v>134</v>
      </c>
      <c r="B445" s="298"/>
      <c r="C445" s="298">
        <v>0</v>
      </c>
      <c r="D445" s="299">
        <v>0</v>
      </c>
      <c r="E445" s="299">
        <v>0</v>
      </c>
      <c r="F445" s="299">
        <v>0</v>
      </c>
      <c r="G445" s="247"/>
      <c r="H445" s="300">
        <v>0</v>
      </c>
      <c r="I445" s="2"/>
    </row>
    <row r="446" spans="1:9" ht="16.5" customHeight="1">
      <c r="A446" s="297" t="s">
        <v>590</v>
      </c>
      <c r="B446" s="298">
        <v>0</v>
      </c>
      <c r="C446" s="298">
        <v>0</v>
      </c>
      <c r="D446" s="299">
        <v>-71791625185</v>
      </c>
      <c r="E446" s="299">
        <v>0</v>
      </c>
      <c r="F446" s="299">
        <v>0</v>
      </c>
      <c r="G446" s="247"/>
      <c r="H446" s="300">
        <v>-71791625185</v>
      </c>
      <c r="I446" s="2"/>
    </row>
    <row r="447" spans="1:9" ht="16.5" customHeight="1" hidden="1">
      <c r="A447" s="22" t="s">
        <v>136</v>
      </c>
      <c r="B447" s="298">
        <v>0</v>
      </c>
      <c r="C447" s="298">
        <v>0</v>
      </c>
      <c r="D447" s="299">
        <v>0</v>
      </c>
      <c r="E447" s="299">
        <v>0</v>
      </c>
      <c r="F447" s="299"/>
      <c r="G447" s="247"/>
      <c r="H447" s="300">
        <v>0</v>
      </c>
      <c r="I447" s="2"/>
    </row>
    <row r="448" spans="1:9" ht="16.5" customHeight="1" hidden="1">
      <c r="A448" s="297" t="s">
        <v>135</v>
      </c>
      <c r="B448" s="298">
        <v>0</v>
      </c>
      <c r="C448" s="298">
        <v>0</v>
      </c>
      <c r="D448" s="299">
        <v>0</v>
      </c>
      <c r="E448" s="299"/>
      <c r="F448" s="299"/>
      <c r="G448" s="247"/>
      <c r="H448" s="300">
        <v>0</v>
      </c>
      <c r="I448" s="2"/>
    </row>
    <row r="449" spans="1:9" ht="16.5" customHeight="1" hidden="1">
      <c r="A449" s="293" t="s">
        <v>591</v>
      </c>
      <c r="B449" s="294">
        <v>0</v>
      </c>
      <c r="C449" s="290">
        <v>0</v>
      </c>
      <c r="D449" s="290">
        <v>0</v>
      </c>
      <c r="E449" s="290">
        <v>0</v>
      </c>
      <c r="F449" s="290">
        <v>0</v>
      </c>
      <c r="G449" s="295">
        <v>0</v>
      </c>
      <c r="H449" s="296">
        <v>0</v>
      </c>
      <c r="I449" s="2"/>
    </row>
    <row r="450" spans="1:9" ht="16.5" customHeight="1" hidden="1">
      <c r="A450" s="22" t="s">
        <v>169</v>
      </c>
      <c r="B450" s="298">
        <v>0</v>
      </c>
      <c r="C450" s="298">
        <v>0</v>
      </c>
      <c r="D450" s="299">
        <v>0</v>
      </c>
      <c r="E450" s="298">
        <v>0</v>
      </c>
      <c r="F450" s="299">
        <v>0</v>
      </c>
      <c r="G450" s="247"/>
      <c r="H450" s="300">
        <v>0</v>
      </c>
      <c r="I450" s="2"/>
    </row>
    <row r="451" spans="1:9" ht="16.5" customHeight="1" hidden="1">
      <c r="A451" s="22" t="s">
        <v>170</v>
      </c>
      <c r="B451" s="298">
        <v>0</v>
      </c>
      <c r="C451" s="298">
        <v>0</v>
      </c>
      <c r="D451" s="299">
        <v>0</v>
      </c>
      <c r="E451" s="298">
        <v>0</v>
      </c>
      <c r="F451" s="299">
        <v>0</v>
      </c>
      <c r="G451" s="247"/>
      <c r="H451" s="300">
        <v>0</v>
      </c>
      <c r="I451" s="2"/>
    </row>
    <row r="452" spans="1:9" ht="16.5" customHeight="1" hidden="1">
      <c r="A452" s="22" t="s">
        <v>136</v>
      </c>
      <c r="B452" s="298">
        <v>0</v>
      </c>
      <c r="C452" s="298">
        <v>0</v>
      </c>
      <c r="D452" s="299">
        <v>0</v>
      </c>
      <c r="E452" s="298">
        <v>0</v>
      </c>
      <c r="F452" s="299">
        <v>0</v>
      </c>
      <c r="G452" s="247"/>
      <c r="H452" s="300">
        <v>0</v>
      </c>
      <c r="I452" s="2"/>
    </row>
    <row r="453" spans="1:9" ht="16.5" customHeight="1" hidden="1">
      <c r="A453" s="326" t="s">
        <v>29</v>
      </c>
      <c r="B453" s="298">
        <v>0</v>
      </c>
      <c r="C453" s="298">
        <v>0</v>
      </c>
      <c r="D453" s="299">
        <v>0</v>
      </c>
      <c r="E453" s="298">
        <v>0</v>
      </c>
      <c r="F453" s="299">
        <v>0</v>
      </c>
      <c r="G453" s="329"/>
      <c r="H453" s="327">
        <v>0</v>
      </c>
      <c r="I453" s="2"/>
    </row>
    <row r="454" spans="1:9" ht="16.5" customHeight="1">
      <c r="A454" s="256" t="s">
        <v>672</v>
      </c>
      <c r="B454" s="324">
        <v>150000000000</v>
      </c>
      <c r="C454" s="325">
        <v>0</v>
      </c>
      <c r="D454" s="324">
        <v>-37885600229</v>
      </c>
      <c r="E454" s="325">
        <v>9428383946</v>
      </c>
      <c r="F454" s="325">
        <v>19327489489</v>
      </c>
      <c r="G454" s="330">
        <v>0</v>
      </c>
      <c r="H454" s="328">
        <v>140870273206</v>
      </c>
      <c r="I454" s="69"/>
    </row>
    <row r="455" spans="1:9" ht="15.75">
      <c r="A455" s="24"/>
      <c r="B455" s="301"/>
      <c r="C455" s="301"/>
      <c r="D455" s="301"/>
      <c r="E455" s="301"/>
      <c r="F455" s="6"/>
      <c r="G455" s="6"/>
      <c r="H455" s="6"/>
      <c r="I455" s="2"/>
    </row>
    <row r="456" spans="1:9" ht="19.5" customHeight="1">
      <c r="A456" s="62" t="s">
        <v>592</v>
      </c>
      <c r="B456" s="15"/>
      <c r="C456" s="15"/>
      <c r="D456" s="15"/>
      <c r="E456" s="15"/>
      <c r="F456" s="12" t="s">
        <v>675</v>
      </c>
      <c r="G456" s="12"/>
      <c r="H456" s="12" t="s">
        <v>474</v>
      </c>
      <c r="I456" s="2"/>
    </row>
    <row r="457" spans="1:9" ht="16.5" customHeight="1" hidden="1">
      <c r="A457" s="16" t="s">
        <v>593</v>
      </c>
      <c r="B457" s="15"/>
      <c r="C457" s="15"/>
      <c r="D457" s="15"/>
      <c r="E457" s="15"/>
      <c r="F457" s="73">
        <v>0</v>
      </c>
      <c r="G457" s="157"/>
      <c r="H457" s="73">
        <v>0</v>
      </c>
      <c r="I457" s="2"/>
    </row>
    <row r="458" spans="1:9" ht="16.5" customHeight="1">
      <c r="A458" s="16" t="s">
        <v>594</v>
      </c>
      <c r="B458" s="15"/>
      <c r="C458" s="15"/>
      <c r="D458" s="15"/>
      <c r="E458" s="15"/>
      <c r="F458" s="157">
        <v>150000000000</v>
      </c>
      <c r="G458" s="157"/>
      <c r="H458" s="157">
        <v>100000000000</v>
      </c>
      <c r="I458" s="2"/>
    </row>
    <row r="459" spans="1:9" ht="18" customHeight="1" thickBot="1">
      <c r="A459" s="15"/>
      <c r="B459" s="15"/>
      <c r="C459" s="15"/>
      <c r="D459" s="19" t="s">
        <v>475</v>
      </c>
      <c r="E459" s="15"/>
      <c r="F459" s="201">
        <v>150000000000</v>
      </c>
      <c r="G459" s="202"/>
      <c r="H459" s="201">
        <v>100000000000</v>
      </c>
      <c r="I459" s="2"/>
    </row>
    <row r="460" spans="1:9" ht="16.5" customHeight="1" thickTop="1">
      <c r="A460" s="15"/>
      <c r="B460" s="15"/>
      <c r="C460" s="15"/>
      <c r="D460" s="13"/>
      <c r="E460" s="15"/>
      <c r="F460" s="302"/>
      <c r="G460" s="302"/>
      <c r="H460" s="302"/>
      <c r="I460" s="2"/>
    </row>
    <row r="461" spans="1:9" ht="19.5" customHeight="1">
      <c r="A461" s="62" t="s">
        <v>595</v>
      </c>
      <c r="B461" s="15"/>
      <c r="C461" s="15"/>
      <c r="D461" s="15"/>
      <c r="E461" s="15"/>
      <c r="F461" s="12" t="s">
        <v>675</v>
      </c>
      <c r="G461" s="12"/>
      <c r="H461" s="12" t="s">
        <v>474</v>
      </c>
      <c r="I461" s="2"/>
    </row>
    <row r="462" spans="1:9" ht="16.5" customHeight="1">
      <c r="A462" s="16" t="s">
        <v>596</v>
      </c>
      <c r="B462" s="15"/>
      <c r="C462" s="15"/>
      <c r="D462" s="15"/>
      <c r="E462" s="15"/>
      <c r="F462" s="303">
        <v>150000000000</v>
      </c>
      <c r="G462" s="303"/>
      <c r="H462" s="303">
        <v>150000000000</v>
      </c>
      <c r="I462" s="2"/>
    </row>
    <row r="463" spans="1:9" ht="16.5" customHeight="1">
      <c r="A463" s="282" t="s">
        <v>597</v>
      </c>
      <c r="B463" s="15"/>
      <c r="C463" s="15"/>
      <c r="D463" s="15"/>
      <c r="E463" s="15"/>
      <c r="F463" s="5">
        <v>150000000000</v>
      </c>
      <c r="G463" s="5"/>
      <c r="H463" s="5">
        <v>150000000000</v>
      </c>
      <c r="I463" s="2"/>
    </row>
    <row r="464" spans="1:9" ht="16.5" customHeight="1" hidden="1">
      <c r="A464" s="282" t="s">
        <v>598</v>
      </c>
      <c r="B464" s="15"/>
      <c r="C464" s="15"/>
      <c r="D464" s="15"/>
      <c r="E464" s="15"/>
      <c r="F464" s="73">
        <v>0</v>
      </c>
      <c r="G464" s="157"/>
      <c r="H464" s="73">
        <v>0</v>
      </c>
      <c r="I464" s="2"/>
    </row>
    <row r="465" spans="1:9" ht="16.5" customHeight="1" hidden="1">
      <c r="A465" s="282" t="s">
        <v>599</v>
      </c>
      <c r="B465" s="15"/>
      <c r="C465" s="15"/>
      <c r="D465" s="15"/>
      <c r="E465" s="15"/>
      <c r="F465" s="73">
        <v>0</v>
      </c>
      <c r="G465" s="157"/>
      <c r="H465" s="73">
        <v>0</v>
      </c>
      <c r="I465" s="2"/>
    </row>
    <row r="466" spans="1:9" ht="16.5" customHeight="1">
      <c r="A466" s="282" t="s">
        <v>600</v>
      </c>
      <c r="B466" s="15"/>
      <c r="C466" s="15"/>
      <c r="D466" s="15"/>
      <c r="E466" s="15"/>
      <c r="F466" s="157">
        <v>150000000000</v>
      </c>
      <c r="G466" s="157">
        <v>0</v>
      </c>
      <c r="H466" s="157">
        <v>150000000000</v>
      </c>
      <c r="I466" s="2"/>
    </row>
    <row r="467" spans="1:9" ht="16.5" customHeight="1">
      <c r="A467" s="16" t="s">
        <v>601</v>
      </c>
      <c r="B467" s="15"/>
      <c r="C467" s="15"/>
      <c r="D467" s="15"/>
      <c r="E467" s="15"/>
      <c r="F467" s="73">
        <v>0</v>
      </c>
      <c r="G467" s="157"/>
      <c r="H467" s="73">
        <v>0</v>
      </c>
      <c r="I467" s="2"/>
    </row>
    <row r="468" spans="1:9" ht="16.5" customHeight="1">
      <c r="A468" s="16"/>
      <c r="B468" s="15"/>
      <c r="C468" s="15"/>
      <c r="D468" s="15"/>
      <c r="E468" s="15"/>
      <c r="F468" s="5"/>
      <c r="G468" s="5"/>
      <c r="H468" s="5"/>
      <c r="I468" s="2"/>
    </row>
    <row r="469" spans="1:9" ht="19.5" customHeight="1">
      <c r="A469" s="62" t="s">
        <v>602</v>
      </c>
      <c r="B469" s="15"/>
      <c r="C469" s="15"/>
      <c r="D469" s="15"/>
      <c r="E469" s="15"/>
      <c r="F469" s="12" t="s">
        <v>675</v>
      </c>
      <c r="G469" s="12"/>
      <c r="H469" s="12" t="s">
        <v>474</v>
      </c>
      <c r="I469" s="2"/>
    </row>
    <row r="470" spans="1:9" ht="16.5" customHeight="1">
      <c r="A470" s="16" t="s">
        <v>603</v>
      </c>
      <c r="B470" s="15"/>
      <c r="C470" s="15"/>
      <c r="D470" s="15"/>
      <c r="E470" s="15"/>
      <c r="F470" s="5">
        <v>15000000</v>
      </c>
      <c r="G470" s="5"/>
      <c r="H470" s="5">
        <v>15000000</v>
      </c>
      <c r="I470" s="2"/>
    </row>
    <row r="471" spans="1:9" ht="16.5" customHeight="1">
      <c r="A471" s="16" t="s">
        <v>604</v>
      </c>
      <c r="B471" s="15"/>
      <c r="C471" s="15"/>
      <c r="D471" s="15"/>
      <c r="E471" s="15"/>
      <c r="F471" s="5">
        <v>15000000</v>
      </c>
      <c r="G471" s="5"/>
      <c r="H471" s="5">
        <v>15000000</v>
      </c>
      <c r="I471" s="2"/>
    </row>
    <row r="472" spans="1:9" ht="16.5" customHeight="1">
      <c r="A472" s="282" t="s">
        <v>605</v>
      </c>
      <c r="B472" s="15"/>
      <c r="C472" s="15"/>
      <c r="D472" s="15"/>
      <c r="E472" s="15"/>
      <c r="F472" s="5">
        <v>15000000</v>
      </c>
      <c r="G472" s="5"/>
      <c r="H472" s="5">
        <v>15000000</v>
      </c>
      <c r="I472" s="2"/>
    </row>
    <row r="473" spans="1:9" ht="16.5" customHeight="1">
      <c r="A473" s="16" t="s">
        <v>606</v>
      </c>
      <c r="B473" s="15"/>
      <c r="C473" s="15"/>
      <c r="D473" s="15"/>
      <c r="E473" s="15"/>
      <c r="F473" s="5">
        <v>15000000</v>
      </c>
      <c r="G473" s="5"/>
      <c r="H473" s="5">
        <v>15000000</v>
      </c>
      <c r="I473" s="2"/>
    </row>
    <row r="474" spans="1:9" ht="16.5" customHeight="1">
      <c r="A474" s="282" t="s">
        <v>605</v>
      </c>
      <c r="B474" s="15"/>
      <c r="C474" s="15"/>
      <c r="D474" s="15"/>
      <c r="E474" s="15"/>
      <c r="F474" s="5">
        <v>15000000</v>
      </c>
      <c r="G474" s="5"/>
      <c r="H474" s="5">
        <v>15000000</v>
      </c>
      <c r="I474" s="2"/>
    </row>
    <row r="475" spans="1:9" ht="8.25" customHeight="1">
      <c r="A475" s="282"/>
      <c r="B475" s="15"/>
      <c r="C475" s="15"/>
      <c r="D475" s="15"/>
      <c r="E475" s="15"/>
      <c r="F475" s="5"/>
      <c r="G475" s="5"/>
      <c r="H475" s="5"/>
      <c r="I475" s="2"/>
    </row>
    <row r="476" spans="1:9" ht="16.5" customHeight="1">
      <c r="A476" s="20" t="s">
        <v>36</v>
      </c>
      <c r="B476" s="14"/>
      <c r="C476" s="15"/>
      <c r="D476" s="15"/>
      <c r="E476" s="15"/>
      <c r="F476" s="7"/>
      <c r="G476" s="7"/>
      <c r="H476" s="7"/>
      <c r="I476" s="2"/>
    </row>
    <row r="477" spans="1:9" ht="16.5" customHeight="1">
      <c r="A477" s="17"/>
      <c r="B477" s="15"/>
      <c r="C477" s="15"/>
      <c r="D477" s="13"/>
      <c r="E477" s="15"/>
      <c r="F477" s="36"/>
      <c r="G477" s="36"/>
      <c r="H477" s="36"/>
      <c r="I477" s="2"/>
    </row>
    <row r="478" spans="1:9" ht="19.5" customHeight="1">
      <c r="A478" s="50" t="s">
        <v>166</v>
      </c>
      <c r="B478" s="1"/>
      <c r="C478" s="1"/>
      <c r="D478" s="1"/>
      <c r="E478" s="1"/>
      <c r="F478" s="2"/>
      <c r="G478" s="2"/>
      <c r="H478" s="2"/>
      <c r="I478" s="2"/>
    </row>
    <row r="479" spans="1:9" ht="19.5" customHeight="1">
      <c r="A479" s="50" t="s">
        <v>607</v>
      </c>
      <c r="B479" s="1"/>
      <c r="C479" s="1"/>
      <c r="D479" s="1"/>
      <c r="E479" s="1"/>
      <c r="F479" s="2"/>
      <c r="G479" s="2"/>
      <c r="H479" s="2"/>
      <c r="I479" s="2"/>
    </row>
    <row r="480" spans="1:9" ht="2.25" customHeight="1">
      <c r="A480" s="11"/>
      <c r="B480" s="1"/>
      <c r="C480" s="1"/>
      <c r="D480" s="1"/>
      <c r="E480" s="1"/>
      <c r="F480" s="2"/>
      <c r="G480" s="2"/>
      <c r="H480" s="2"/>
      <c r="I480" s="2"/>
    </row>
    <row r="481" spans="1:9" ht="19.5" customHeight="1">
      <c r="A481" s="10"/>
      <c r="B481" s="10"/>
      <c r="C481" s="10"/>
      <c r="D481" s="10"/>
      <c r="E481" s="10"/>
      <c r="F481" s="12" t="s">
        <v>675</v>
      </c>
      <c r="G481" s="12"/>
      <c r="H481" s="12" t="s">
        <v>677</v>
      </c>
      <c r="I481" s="2"/>
    </row>
    <row r="482" spans="1:9" ht="19.5" customHeight="1">
      <c r="A482" s="13" t="s">
        <v>608</v>
      </c>
      <c r="B482" s="15"/>
      <c r="C482" s="15"/>
      <c r="D482" s="15"/>
      <c r="E482" s="15"/>
      <c r="F482" s="304">
        <v>588770408382</v>
      </c>
      <c r="G482" s="305">
        <v>0</v>
      </c>
      <c r="H482" s="304">
        <v>1635529332215</v>
      </c>
      <c r="I482" s="71"/>
    </row>
    <row r="483" spans="1:9" ht="16.5" customHeight="1">
      <c r="A483" s="16" t="s">
        <v>167</v>
      </c>
      <c r="B483" s="15"/>
      <c r="C483" s="15"/>
      <c r="D483" s="15"/>
      <c r="E483" s="15"/>
      <c r="F483" s="73">
        <v>66377927507</v>
      </c>
      <c r="G483" s="306"/>
      <c r="H483" s="73">
        <v>325325288720</v>
      </c>
      <c r="I483" s="73">
        <v>-18998761</v>
      </c>
    </row>
    <row r="484" spans="1:9" ht="16.5" customHeight="1">
      <c r="A484" s="16" t="s">
        <v>137</v>
      </c>
      <c r="B484" s="15"/>
      <c r="C484" s="15"/>
      <c r="D484" s="15"/>
      <c r="E484" s="15"/>
      <c r="F484" s="73">
        <v>346687935200</v>
      </c>
      <c r="G484" s="306"/>
      <c r="H484" s="73">
        <v>1166996775294</v>
      </c>
      <c r="I484" s="73"/>
    </row>
    <row r="485" spans="1:9" ht="16.5" customHeight="1">
      <c r="A485" s="16" t="s">
        <v>609</v>
      </c>
      <c r="B485" s="15"/>
      <c r="C485" s="15"/>
      <c r="D485" s="15"/>
      <c r="E485" s="15"/>
      <c r="F485" s="73">
        <v>108600306325</v>
      </c>
      <c r="G485" s="306"/>
      <c r="H485" s="73">
        <v>81696652602</v>
      </c>
      <c r="I485" s="73"/>
    </row>
    <row r="486" spans="1:9" ht="16.5" customHeight="1">
      <c r="A486" s="16" t="s">
        <v>138</v>
      </c>
      <c r="B486" s="15"/>
      <c r="C486" s="15"/>
      <c r="D486" s="15"/>
      <c r="E486" s="15"/>
      <c r="F486" s="73">
        <v>67104239350</v>
      </c>
      <c r="G486" s="306"/>
      <c r="H486" s="73">
        <v>61510615599</v>
      </c>
      <c r="I486" s="73"/>
    </row>
    <row r="487" spans="1:9" ht="19.5" customHeight="1">
      <c r="A487" s="13" t="s">
        <v>164</v>
      </c>
      <c r="B487" s="15"/>
      <c r="C487" s="15"/>
      <c r="D487" s="307"/>
      <c r="E487" s="15"/>
      <c r="F487" s="304">
        <v>575979772428</v>
      </c>
      <c r="G487" s="305"/>
      <c r="H487" s="304">
        <v>1395621372898</v>
      </c>
      <c r="I487" s="304"/>
    </row>
    <row r="488" spans="1:9" ht="16.5" customHeight="1">
      <c r="A488" s="16" t="s">
        <v>168</v>
      </c>
      <c r="B488" s="15"/>
      <c r="C488" s="15"/>
      <c r="D488" s="15"/>
      <c r="E488" s="70"/>
      <c r="F488" s="73">
        <v>57877595058</v>
      </c>
      <c r="G488" s="5"/>
      <c r="H488" s="73">
        <v>328451756558</v>
      </c>
      <c r="I488" s="73"/>
    </row>
    <row r="489" spans="1:9" ht="16.5" customHeight="1">
      <c r="A489" s="16" t="s">
        <v>610</v>
      </c>
      <c r="B489" s="15"/>
      <c r="C489" s="15"/>
      <c r="D489" s="15"/>
      <c r="E489" s="15"/>
      <c r="F489" s="73">
        <v>358646657419</v>
      </c>
      <c r="G489" s="5"/>
      <c r="H489" s="73">
        <v>923491745159</v>
      </c>
      <c r="I489" s="73"/>
    </row>
    <row r="490" spans="1:9" ht="16.5" customHeight="1">
      <c r="A490" s="16" t="s">
        <v>611</v>
      </c>
      <c r="B490" s="15"/>
      <c r="C490" s="15"/>
      <c r="D490" s="15"/>
      <c r="E490" s="15"/>
      <c r="F490" s="73">
        <v>101281800854</v>
      </c>
      <c r="G490" s="5"/>
      <c r="H490" s="73">
        <v>80735611733</v>
      </c>
      <c r="I490" s="73"/>
    </row>
    <row r="491" spans="1:9" ht="16.5" customHeight="1">
      <c r="A491" s="16" t="s">
        <v>139</v>
      </c>
      <c r="B491" s="15"/>
      <c r="C491" s="15"/>
      <c r="D491" s="15"/>
      <c r="E491" s="15"/>
      <c r="F491" s="73">
        <v>58173719097</v>
      </c>
      <c r="G491" s="306"/>
      <c r="H491" s="73">
        <v>62942259448</v>
      </c>
      <c r="I491" s="73"/>
    </row>
    <row r="492" spans="1:10" ht="19.5" customHeight="1">
      <c r="A492" s="13" t="s">
        <v>612</v>
      </c>
      <c r="B492" s="15"/>
      <c r="C492" s="15"/>
      <c r="D492" s="15"/>
      <c r="E492" s="308"/>
      <c r="F492" s="304">
        <v>72612599764</v>
      </c>
      <c r="G492" s="305"/>
      <c r="H492" s="304">
        <v>59392135258</v>
      </c>
      <c r="I492" s="69"/>
      <c r="J492" s="35"/>
    </row>
    <row r="493" spans="1:9" ht="16.5" customHeight="1">
      <c r="A493" s="16" t="s">
        <v>30</v>
      </c>
      <c r="B493" s="15"/>
      <c r="C493" s="15"/>
      <c r="D493" s="15"/>
      <c r="E493" s="15"/>
      <c r="F493" s="73">
        <v>2558870045</v>
      </c>
      <c r="G493" s="73"/>
      <c r="H493" s="73">
        <v>43138262261</v>
      </c>
      <c r="I493" s="73"/>
    </row>
    <row r="494" spans="1:9" ht="16.5" customHeight="1">
      <c r="A494" s="16" t="s">
        <v>613</v>
      </c>
      <c r="B494" s="15"/>
      <c r="C494" s="15"/>
      <c r="D494" s="15"/>
      <c r="E494" s="158"/>
      <c r="F494" s="73">
        <v>650000000</v>
      </c>
      <c r="G494" s="73"/>
      <c r="H494" s="73">
        <v>15477500000</v>
      </c>
      <c r="I494" s="73"/>
    </row>
    <row r="495" spans="1:9" ht="16.5" customHeight="1">
      <c r="A495" s="16" t="s">
        <v>614</v>
      </c>
      <c r="B495" s="15"/>
      <c r="C495" s="15"/>
      <c r="D495" s="15"/>
      <c r="E495" s="158"/>
      <c r="F495" s="73">
        <v>0</v>
      </c>
      <c r="G495" s="73"/>
      <c r="H495" s="73">
        <v>506567444</v>
      </c>
      <c r="I495" s="73"/>
    </row>
    <row r="496" spans="1:9" ht="16.5" customHeight="1">
      <c r="A496" s="16" t="s">
        <v>74</v>
      </c>
      <c r="B496" s="15"/>
      <c r="C496" s="15"/>
      <c r="D496" s="158"/>
      <c r="E496" s="158"/>
      <c r="F496" s="73">
        <v>390861</v>
      </c>
      <c r="G496" s="73"/>
      <c r="H496" s="73">
        <v>269805553</v>
      </c>
      <c r="I496" s="73"/>
    </row>
    <row r="497" spans="1:8" ht="16.5" customHeight="1">
      <c r="A497" s="16" t="s">
        <v>615</v>
      </c>
      <c r="B497" s="15"/>
      <c r="C497" s="15"/>
      <c r="D497" s="158"/>
      <c r="E497" s="158"/>
      <c r="F497" s="73">
        <v>69403338858</v>
      </c>
      <c r="G497" s="73"/>
      <c r="H497" s="73">
        <v>0</v>
      </c>
    </row>
    <row r="498" spans="1:9" ht="19.5" customHeight="1">
      <c r="A498" s="13" t="s">
        <v>616</v>
      </c>
      <c r="B498" s="15"/>
      <c r="C498" s="15"/>
      <c r="D498" s="15"/>
      <c r="E498" s="15"/>
      <c r="F498" s="304">
        <v>106469382435</v>
      </c>
      <c r="G498" s="305">
        <v>0</v>
      </c>
      <c r="H498" s="304">
        <v>173319899932</v>
      </c>
      <c r="I498" s="69"/>
    </row>
    <row r="499" spans="1:9" ht="16.5" customHeight="1">
      <c r="A499" s="16" t="s">
        <v>31</v>
      </c>
      <c r="B499" s="15"/>
      <c r="C499" s="15"/>
      <c r="D499" s="73"/>
      <c r="E499" s="73"/>
      <c r="F499" s="5">
        <v>41348595954</v>
      </c>
      <c r="G499" s="5"/>
      <c r="H499" s="5">
        <v>125472857277</v>
      </c>
      <c r="I499" s="5"/>
    </row>
    <row r="500" spans="1:9" ht="16.5" customHeight="1">
      <c r="A500" s="16" t="s">
        <v>74</v>
      </c>
      <c r="B500" s="15"/>
      <c r="C500" s="15"/>
      <c r="D500" s="15"/>
      <c r="E500" s="15"/>
      <c r="F500" s="73">
        <v>3207334600</v>
      </c>
      <c r="G500" s="306"/>
      <c r="H500" s="73">
        <v>4457602655</v>
      </c>
      <c r="I500" s="2"/>
    </row>
    <row r="501" spans="1:9" ht="16.5" customHeight="1">
      <c r="A501" s="16" t="s">
        <v>378</v>
      </c>
      <c r="B501" s="15"/>
      <c r="C501" s="15"/>
      <c r="D501" s="15"/>
      <c r="E501" s="15"/>
      <c r="F501" s="73">
        <v>-9422360000</v>
      </c>
      <c r="G501" s="306"/>
      <c r="H501" s="73">
        <v>43389440000</v>
      </c>
      <c r="I501" s="73"/>
    </row>
    <row r="502" spans="1:9" ht="16.5" customHeight="1">
      <c r="A502" s="16" t="s">
        <v>690</v>
      </c>
      <c r="B502" s="15"/>
      <c r="C502" s="15"/>
      <c r="D502" s="15"/>
      <c r="E502" s="15"/>
      <c r="F502" s="73">
        <v>71335811881</v>
      </c>
      <c r="G502" s="306"/>
      <c r="H502" s="73">
        <v>0</v>
      </c>
      <c r="I502" s="73"/>
    </row>
    <row r="503" spans="1:9" ht="19.5" customHeight="1">
      <c r="A503" s="13" t="s">
        <v>617</v>
      </c>
      <c r="B503" s="15"/>
      <c r="C503" s="304"/>
      <c r="D503" s="304"/>
      <c r="E503" s="309"/>
      <c r="F503" s="304">
        <v>34167814562</v>
      </c>
      <c r="G503" s="305">
        <v>0</v>
      </c>
      <c r="H503" s="304">
        <v>66576197076</v>
      </c>
      <c r="I503" s="69">
        <v>0</v>
      </c>
    </row>
    <row r="504" spans="1:9" ht="16.5" customHeight="1">
      <c r="A504" s="16" t="s">
        <v>618</v>
      </c>
      <c r="B504" s="15"/>
      <c r="C504" s="73"/>
      <c r="D504" s="73"/>
      <c r="E504" s="73"/>
      <c r="F504" s="73">
        <v>7659669909</v>
      </c>
      <c r="G504" s="73"/>
      <c r="H504" s="73">
        <v>18607249544</v>
      </c>
      <c r="I504" s="2"/>
    </row>
    <row r="505" spans="1:9" ht="16.5" customHeight="1">
      <c r="A505" s="16" t="s">
        <v>32</v>
      </c>
      <c r="B505" s="15"/>
      <c r="C505" s="73"/>
      <c r="D505" s="73"/>
      <c r="E505" s="73"/>
      <c r="F505" s="73">
        <v>554885745</v>
      </c>
      <c r="G505" s="73"/>
      <c r="H505" s="73">
        <v>1202464034</v>
      </c>
      <c r="I505" s="2"/>
    </row>
    <row r="506" spans="1:9" ht="16.5" customHeight="1">
      <c r="A506" s="16" t="s">
        <v>33</v>
      </c>
      <c r="B506" s="15"/>
      <c r="C506" s="73"/>
      <c r="D506" s="73"/>
      <c r="E506" s="73"/>
      <c r="F506" s="73">
        <v>4677350797</v>
      </c>
      <c r="G506" s="73"/>
      <c r="H506" s="73">
        <v>7808482646</v>
      </c>
      <c r="I506" s="2"/>
    </row>
    <row r="507" spans="1:9" ht="16.5" customHeight="1">
      <c r="A507" s="16" t="s">
        <v>73</v>
      </c>
      <c r="B507" s="15"/>
      <c r="C507" s="73"/>
      <c r="D507" s="73"/>
      <c r="E507" s="73"/>
      <c r="F507" s="73">
        <v>8173433847</v>
      </c>
      <c r="G507" s="73"/>
      <c r="H507" s="73">
        <v>6610626198</v>
      </c>
      <c r="I507" s="2"/>
    </row>
    <row r="508" spans="1:9" ht="16.5" customHeight="1">
      <c r="A508" s="16" t="s">
        <v>619</v>
      </c>
      <c r="B508" s="15"/>
      <c r="C508" s="73"/>
      <c r="D508" s="73"/>
      <c r="E508" s="73"/>
      <c r="F508" s="73">
        <v>130044353</v>
      </c>
      <c r="G508" s="73"/>
      <c r="H508" s="73">
        <v>362648102</v>
      </c>
      <c r="I508" s="2"/>
    </row>
    <row r="509" spans="1:9" ht="16.5" customHeight="1">
      <c r="A509" s="16" t="s">
        <v>620</v>
      </c>
      <c r="B509" s="15"/>
      <c r="C509" s="73"/>
      <c r="D509" s="73"/>
      <c r="E509" s="73"/>
      <c r="F509" s="73">
        <v>8882440712</v>
      </c>
      <c r="G509" s="73"/>
      <c r="H509" s="73">
        <v>17969056103</v>
      </c>
      <c r="I509" s="2"/>
    </row>
    <row r="510" spans="1:9" ht="16.5" customHeight="1">
      <c r="A510" s="16" t="s">
        <v>34</v>
      </c>
      <c r="B510" s="15"/>
      <c r="C510" s="73"/>
      <c r="D510" s="73"/>
      <c r="E510" s="73"/>
      <c r="F510" s="73">
        <v>1423008331</v>
      </c>
      <c r="G510" s="73"/>
      <c r="H510" s="73">
        <v>8364114662</v>
      </c>
      <c r="I510" s="2"/>
    </row>
    <row r="511" spans="1:9" ht="16.5" customHeight="1">
      <c r="A511" s="16" t="s">
        <v>621</v>
      </c>
      <c r="B511" s="15"/>
      <c r="C511" s="73"/>
      <c r="D511" s="73"/>
      <c r="E511" s="73"/>
      <c r="F511" s="73">
        <v>2666980868</v>
      </c>
      <c r="G511" s="73"/>
      <c r="H511" s="73">
        <v>5651555787</v>
      </c>
      <c r="I511" s="341">
        <v>0</v>
      </c>
    </row>
    <row r="512" spans="1:9" ht="19.5" customHeight="1">
      <c r="A512" s="13" t="s">
        <v>622</v>
      </c>
      <c r="B512" s="15"/>
      <c r="C512" s="15"/>
      <c r="D512" s="15"/>
      <c r="E512" s="15"/>
      <c r="F512" s="73">
        <v>0</v>
      </c>
      <c r="G512" s="305"/>
      <c r="H512" s="304">
        <v>3635907098</v>
      </c>
      <c r="I512" s="2"/>
    </row>
    <row r="513" spans="1:9" ht="16.5" customHeight="1">
      <c r="A513" s="16" t="s">
        <v>623</v>
      </c>
      <c r="B513" s="15"/>
      <c r="C513" s="15"/>
      <c r="D513" s="15"/>
      <c r="E513" s="15"/>
      <c r="F513" s="73">
        <v>0</v>
      </c>
      <c r="G513" s="73">
        <v>0</v>
      </c>
      <c r="H513" s="73">
        <v>3635907098</v>
      </c>
      <c r="I513" s="2"/>
    </row>
    <row r="514" spans="1:9" ht="16.5" customHeight="1">
      <c r="A514" s="282" t="s">
        <v>624</v>
      </c>
      <c r="B514" s="15"/>
      <c r="C514" s="15"/>
      <c r="D514" s="15"/>
      <c r="E514" s="15"/>
      <c r="F514" s="73">
        <v>0</v>
      </c>
      <c r="G514" s="73"/>
      <c r="H514" s="73">
        <v>3635907098</v>
      </c>
      <c r="I514" s="2"/>
    </row>
    <row r="515" spans="1:9" ht="16.5" customHeight="1" hidden="1">
      <c r="A515" s="16" t="s">
        <v>625</v>
      </c>
      <c r="B515" s="15"/>
      <c r="C515" s="15"/>
      <c r="D515" s="15"/>
      <c r="E515" s="15"/>
      <c r="F515" s="74">
        <v>0</v>
      </c>
      <c r="G515" s="5"/>
      <c r="H515" s="74"/>
      <c r="I515" s="2"/>
    </row>
    <row r="516" spans="1:9" ht="19.5" customHeight="1">
      <c r="A516" s="47" t="s">
        <v>165</v>
      </c>
      <c r="B516" s="15"/>
      <c r="C516" s="15"/>
      <c r="D516" s="15"/>
      <c r="E516" s="15"/>
      <c r="F516" s="5"/>
      <c r="G516" s="5"/>
      <c r="H516" s="5"/>
      <c r="I516" s="2"/>
    </row>
    <row r="517" spans="1:9" ht="16.5" customHeight="1">
      <c r="A517" s="16" t="s">
        <v>626</v>
      </c>
      <c r="B517" s="15"/>
      <c r="C517" s="15"/>
      <c r="D517" s="15"/>
      <c r="E517" s="15"/>
      <c r="F517" s="5">
        <v>-71791625185</v>
      </c>
      <c r="G517" s="5"/>
      <c r="H517" s="5">
        <v>33906024956</v>
      </c>
      <c r="I517" s="2"/>
    </row>
    <row r="518" spans="1:9" ht="16.5" customHeight="1">
      <c r="A518" s="16" t="s">
        <v>71</v>
      </c>
      <c r="B518" s="15"/>
      <c r="C518" s="15"/>
      <c r="D518" s="15"/>
      <c r="E518" s="15"/>
      <c r="F518" s="5">
        <v>15000000</v>
      </c>
      <c r="G518" s="5"/>
      <c r="H518" s="5">
        <v>15000000</v>
      </c>
      <c r="I518" s="2"/>
    </row>
    <row r="519" spans="1:9" ht="16.5" customHeight="1">
      <c r="A519" s="16" t="s">
        <v>72</v>
      </c>
      <c r="B519" s="15"/>
      <c r="C519" s="15"/>
      <c r="D519" s="15"/>
      <c r="E519" s="15"/>
      <c r="F519" s="73">
        <v>0</v>
      </c>
      <c r="G519" s="73" t="e">
        <v>#DIV/0!</v>
      </c>
      <c r="H519" s="73">
        <v>2260.4016637333334</v>
      </c>
      <c r="I519" s="2"/>
    </row>
    <row r="520" spans="1:9" ht="16.5" customHeight="1">
      <c r="A520" s="16"/>
      <c r="B520" s="15"/>
      <c r="C520" s="15"/>
      <c r="D520" s="15"/>
      <c r="E520" s="15"/>
      <c r="F520" s="5"/>
      <c r="G520" s="5"/>
      <c r="H520" s="5"/>
      <c r="I520" s="2"/>
    </row>
    <row r="521" spans="1:9" ht="19.5" customHeight="1">
      <c r="A521" s="50" t="s">
        <v>627</v>
      </c>
      <c r="B521" s="15"/>
      <c r="C521" s="15"/>
      <c r="D521" s="15"/>
      <c r="E521" s="15"/>
      <c r="F521" s="15"/>
      <c r="G521" s="15"/>
      <c r="H521" s="15"/>
      <c r="I521" s="2"/>
    </row>
    <row r="522" spans="1:9" ht="9" customHeight="1">
      <c r="A522" s="11"/>
      <c r="B522" s="15"/>
      <c r="C522" s="15"/>
      <c r="D522" s="15"/>
      <c r="E522" s="15"/>
      <c r="F522" s="15"/>
      <c r="G522" s="15"/>
      <c r="H522" s="15"/>
      <c r="I522" s="2"/>
    </row>
    <row r="523" spans="1:9" ht="19.5" customHeight="1">
      <c r="A523" s="11" t="s">
        <v>628</v>
      </c>
      <c r="B523" s="15"/>
      <c r="C523" s="15"/>
      <c r="D523" s="15"/>
      <c r="E523" s="15"/>
      <c r="F523" s="15"/>
      <c r="G523" s="15"/>
      <c r="H523" s="15"/>
      <c r="I523" s="2"/>
    </row>
    <row r="524" spans="1:9" ht="10.5" customHeight="1">
      <c r="A524" s="15"/>
      <c r="B524" s="15"/>
      <c r="C524" s="15"/>
      <c r="D524" s="15"/>
      <c r="E524" s="15"/>
      <c r="F524" s="15"/>
      <c r="G524" s="15"/>
      <c r="H524" s="15"/>
      <c r="I524" s="2"/>
    </row>
    <row r="525" spans="1:9" ht="19.5" customHeight="1">
      <c r="A525" s="310" t="s">
        <v>301</v>
      </c>
      <c r="B525" s="311"/>
      <c r="C525" s="311"/>
      <c r="D525" s="310" t="s">
        <v>629</v>
      </c>
      <c r="E525" s="15"/>
      <c r="F525" s="12" t="s">
        <v>675</v>
      </c>
      <c r="G525" s="12"/>
      <c r="H525" s="12" t="s">
        <v>677</v>
      </c>
      <c r="I525" s="2"/>
    </row>
    <row r="526" spans="1:9" ht="10.5" customHeight="1">
      <c r="A526" s="13"/>
      <c r="B526" s="13"/>
      <c r="C526" s="13"/>
      <c r="D526" s="13"/>
      <c r="E526" s="15"/>
      <c r="F526" s="12"/>
      <c r="G526" s="12"/>
      <c r="H526" s="319"/>
      <c r="I526" s="2"/>
    </row>
    <row r="527" spans="1:9" s="197" customFormat="1" ht="18" customHeight="1">
      <c r="A527" s="312" t="s">
        <v>630</v>
      </c>
      <c r="B527" s="42"/>
      <c r="C527" s="42"/>
      <c r="D527" s="42"/>
      <c r="E527" s="42"/>
      <c r="F527" s="42"/>
      <c r="G527" s="42"/>
      <c r="H527" s="320"/>
      <c r="I527" s="43"/>
    </row>
    <row r="528" spans="1:9" s="197" customFormat="1" ht="16.5" customHeight="1">
      <c r="A528" s="313" t="s">
        <v>631</v>
      </c>
      <c r="B528" s="42"/>
      <c r="C528" s="42"/>
      <c r="D528" s="42"/>
      <c r="E528" s="42"/>
      <c r="F528" s="42"/>
      <c r="G528" s="42"/>
      <c r="H528" s="320"/>
      <c r="I528" s="43"/>
    </row>
    <row r="529" spans="1:9" s="197" customFormat="1" ht="16.5" customHeight="1">
      <c r="A529" s="42" t="s">
        <v>632</v>
      </c>
      <c r="B529" s="42"/>
      <c r="C529" s="42"/>
      <c r="D529" s="44" t="s">
        <v>633</v>
      </c>
      <c r="E529" s="42"/>
      <c r="F529" s="314">
        <v>44.35859939386415</v>
      </c>
      <c r="G529" s="314"/>
      <c r="H529" s="314">
        <v>54.78</v>
      </c>
      <c r="I529" s="43"/>
    </row>
    <row r="530" spans="1:9" s="197" customFormat="1" ht="16.5" customHeight="1">
      <c r="A530" s="42" t="s">
        <v>634</v>
      </c>
      <c r="B530" s="42"/>
      <c r="C530" s="42"/>
      <c r="D530" s="44" t="s">
        <v>633</v>
      </c>
      <c r="E530" s="42"/>
      <c r="F530" s="314">
        <v>55.64139755198455</v>
      </c>
      <c r="G530" s="314"/>
      <c r="H530" s="314">
        <v>45.21738722509704</v>
      </c>
      <c r="I530" s="43"/>
    </row>
    <row r="531" spans="1:9" s="197" customFormat="1" ht="10.5" customHeight="1">
      <c r="A531" s="42"/>
      <c r="B531" s="42"/>
      <c r="C531" s="42"/>
      <c r="D531" s="44"/>
      <c r="E531" s="42"/>
      <c r="F531" s="314"/>
      <c r="G531" s="314"/>
      <c r="H531" s="321"/>
      <c r="I531" s="43"/>
    </row>
    <row r="532" spans="1:9" s="197" customFormat="1" ht="16.5" customHeight="1">
      <c r="A532" s="313" t="s">
        <v>635</v>
      </c>
      <c r="B532" s="42"/>
      <c r="C532" s="42"/>
      <c r="D532" s="44"/>
      <c r="E532" s="42"/>
      <c r="F532" s="314"/>
      <c r="G532" s="314"/>
      <c r="H532" s="321"/>
      <c r="I532" s="43"/>
    </row>
    <row r="533" spans="1:9" s="197" customFormat="1" ht="16.5" customHeight="1">
      <c r="A533" s="42" t="s">
        <v>636</v>
      </c>
      <c r="B533" s="42"/>
      <c r="C533" s="42"/>
      <c r="D533" s="44" t="s">
        <v>633</v>
      </c>
      <c r="E533" s="42"/>
      <c r="F533" s="314">
        <v>97.42254778096667</v>
      </c>
      <c r="G533" s="314"/>
      <c r="H533" s="321">
        <v>95.8327858627393</v>
      </c>
      <c r="I533" s="43"/>
    </row>
    <row r="534" spans="1:9" s="197" customFormat="1" ht="16.5" customHeight="1">
      <c r="A534" s="42" t="s">
        <v>637</v>
      </c>
      <c r="B534" s="42"/>
      <c r="C534" s="42"/>
      <c r="D534" s="44" t="s">
        <v>633</v>
      </c>
      <c r="E534" s="42"/>
      <c r="F534" s="314">
        <v>2.5774522190333364</v>
      </c>
      <c r="G534" s="314"/>
      <c r="H534" s="321">
        <v>4.167214137260701</v>
      </c>
      <c r="I534" s="43"/>
    </row>
    <row r="535" spans="1:9" s="197" customFormat="1" ht="16.5" customHeight="1">
      <c r="A535" s="42"/>
      <c r="B535" s="42"/>
      <c r="C535" s="42"/>
      <c r="D535" s="44"/>
      <c r="E535" s="42"/>
      <c r="F535" s="314"/>
      <c r="G535" s="314"/>
      <c r="H535" s="321"/>
      <c r="I535" s="43"/>
    </row>
    <row r="536" spans="1:9" s="197" customFormat="1" ht="16.5" customHeight="1">
      <c r="A536" s="312" t="s">
        <v>638</v>
      </c>
      <c r="B536" s="42"/>
      <c r="C536" s="42"/>
      <c r="D536" s="44"/>
      <c r="E536" s="42"/>
      <c r="F536" s="314"/>
      <c r="G536" s="314"/>
      <c r="H536" s="321"/>
      <c r="I536" s="43"/>
    </row>
    <row r="537" spans="1:9" s="197" customFormat="1" ht="16.5" customHeight="1">
      <c r="A537" s="42" t="s">
        <v>639</v>
      </c>
      <c r="B537" s="42"/>
      <c r="C537" s="42"/>
      <c r="D537" s="44" t="s">
        <v>640</v>
      </c>
      <c r="E537" s="42"/>
      <c r="F537" s="314">
        <v>0.011286071946862384</v>
      </c>
      <c r="G537" s="314"/>
      <c r="H537" s="321">
        <v>0.07400982196156837</v>
      </c>
      <c r="I537" s="314"/>
    </row>
    <row r="538" spans="1:9" s="197" customFormat="1" ht="16.5" customHeight="1" hidden="1">
      <c r="A538" s="315" t="s">
        <v>641</v>
      </c>
      <c r="B538" s="42"/>
      <c r="C538" s="42"/>
      <c r="D538" s="44"/>
      <c r="E538" s="42"/>
      <c r="F538" s="314"/>
      <c r="G538" s="314"/>
      <c r="H538" s="321"/>
      <c r="I538" s="314"/>
    </row>
    <row r="539" spans="1:9" s="197" customFormat="1" ht="16.5" customHeight="1">
      <c r="A539" s="42" t="s">
        <v>642</v>
      </c>
      <c r="B539" s="42"/>
      <c r="C539" s="42"/>
      <c r="D539" s="44" t="s">
        <v>640</v>
      </c>
      <c r="E539" s="42"/>
      <c r="F539" s="314">
        <v>0.00696324465198365</v>
      </c>
      <c r="G539" s="314"/>
      <c r="H539" s="321">
        <v>0.005803316091183918</v>
      </c>
      <c r="I539" s="314"/>
    </row>
    <row r="540" spans="1:9" s="197" customFormat="1" ht="16.5" customHeight="1" hidden="1">
      <c r="A540" s="315" t="s">
        <v>643</v>
      </c>
      <c r="B540" s="42"/>
      <c r="C540" s="42"/>
      <c r="D540" s="44"/>
      <c r="E540" s="42"/>
      <c r="F540" s="314"/>
      <c r="G540" s="314"/>
      <c r="H540" s="321"/>
      <c r="I540" s="43"/>
    </row>
    <row r="541" spans="1:9" s="197" customFormat="1" ht="16.5" customHeight="1">
      <c r="A541" s="42"/>
      <c r="B541" s="42"/>
      <c r="C541" s="42"/>
      <c r="D541" s="44"/>
      <c r="E541" s="42"/>
      <c r="F541" s="314"/>
      <c r="G541" s="314"/>
      <c r="H541" s="321"/>
      <c r="I541" s="43"/>
    </row>
    <row r="542" spans="1:9" s="197" customFormat="1" ht="18" customHeight="1">
      <c r="A542" s="312" t="s">
        <v>644</v>
      </c>
      <c r="B542" s="42"/>
      <c r="C542" s="42"/>
      <c r="D542" s="44"/>
      <c r="E542" s="42"/>
      <c r="F542" s="314"/>
      <c r="G542" s="314"/>
      <c r="H542" s="321"/>
      <c r="I542" s="43"/>
    </row>
    <row r="543" spans="1:9" s="197" customFormat="1" ht="16.5" customHeight="1">
      <c r="A543" s="313" t="s">
        <v>645</v>
      </c>
      <c r="B543" s="42"/>
      <c r="C543" s="42"/>
      <c r="D543" s="44"/>
      <c r="E543" s="42"/>
      <c r="F543" s="314"/>
      <c r="G543" s="314"/>
      <c r="H543" s="321"/>
      <c r="I543" s="43"/>
    </row>
    <row r="544" spans="1:9" s="197" customFormat="1" ht="16.5" customHeight="1">
      <c r="A544" s="42" t="s">
        <v>646</v>
      </c>
      <c r="B544" s="42"/>
      <c r="C544" s="42"/>
      <c r="D544" s="44" t="s">
        <v>633</v>
      </c>
      <c r="E544" s="42"/>
      <c r="F544" s="314">
        <v>-12.193483939230331</v>
      </c>
      <c r="G544" s="314"/>
      <c r="H544" s="314">
        <v>2.2953994963304574</v>
      </c>
      <c r="I544" s="43"/>
    </row>
    <row r="545" spans="1:9" s="197" customFormat="1" ht="16.5" customHeight="1">
      <c r="A545" s="42" t="s">
        <v>647</v>
      </c>
      <c r="B545" s="42"/>
      <c r="C545" s="42"/>
      <c r="D545" s="44" t="s">
        <v>633</v>
      </c>
      <c r="E545" s="42"/>
      <c r="F545" s="314">
        <v>-12.193483939230331</v>
      </c>
      <c r="G545" s="314"/>
      <c r="H545" s="314">
        <v>2.073091829547381</v>
      </c>
      <c r="I545" s="43"/>
    </row>
    <row r="546" spans="1:9" s="197" customFormat="1" ht="10.5" customHeight="1">
      <c r="A546" s="42"/>
      <c r="B546" s="42"/>
      <c r="C546" s="42"/>
      <c r="D546" s="44"/>
      <c r="E546" s="42"/>
      <c r="F546" s="314"/>
      <c r="G546" s="314"/>
      <c r="H546" s="321"/>
      <c r="I546" s="43"/>
    </row>
    <row r="547" spans="1:9" s="197" customFormat="1" ht="16.5" customHeight="1">
      <c r="A547" s="313" t="s">
        <v>648</v>
      </c>
      <c r="B547" s="42"/>
      <c r="C547" s="42"/>
      <c r="D547" s="44"/>
      <c r="E547" s="42"/>
      <c r="F547" s="314"/>
      <c r="G547" s="314"/>
      <c r="H547" s="321"/>
      <c r="I547" s="43"/>
    </row>
    <row r="548" spans="1:9" s="197" customFormat="1" ht="16.5" customHeight="1">
      <c r="A548" s="42" t="s">
        <v>649</v>
      </c>
      <c r="B548" s="42"/>
      <c r="C548" s="42"/>
      <c r="D548" s="44" t="s">
        <v>633</v>
      </c>
      <c r="E548" s="42"/>
      <c r="F548" s="314">
        <v>-0.819715293362103</v>
      </c>
      <c r="G548" s="314"/>
      <c r="H548" s="314">
        <v>0.7356525601397074</v>
      </c>
      <c r="I548" s="43"/>
    </row>
    <row r="549" spans="1:9" s="197" customFormat="1" ht="16.5" customHeight="1">
      <c r="A549" s="42" t="s">
        <v>650</v>
      </c>
      <c r="B549" s="43"/>
      <c r="C549" s="43"/>
      <c r="D549" s="44" t="s">
        <v>633</v>
      </c>
      <c r="E549" s="43"/>
      <c r="F549" s="314">
        <v>-0.819715293362103</v>
      </c>
      <c r="G549" s="314"/>
      <c r="H549" s="314">
        <v>0.6644051783793208</v>
      </c>
      <c r="I549" s="43"/>
    </row>
    <row r="550" spans="1:9" s="197" customFormat="1" ht="10.5" customHeight="1">
      <c r="A550" s="42"/>
      <c r="B550" s="43"/>
      <c r="C550" s="43"/>
      <c r="D550" s="316"/>
      <c r="E550" s="43"/>
      <c r="F550" s="314"/>
      <c r="G550" s="314"/>
      <c r="H550" s="321"/>
      <c r="I550" s="43"/>
    </row>
    <row r="551" spans="1:9" s="197" customFormat="1" ht="16.5" customHeight="1">
      <c r="A551" s="313" t="s">
        <v>651</v>
      </c>
      <c r="B551" s="43"/>
      <c r="C551" s="43"/>
      <c r="D551" s="44" t="s">
        <v>633</v>
      </c>
      <c r="E551" s="43"/>
      <c r="F551" s="314">
        <v>-50.962934585933795</v>
      </c>
      <c r="G551" s="314"/>
      <c r="H551" s="314">
        <v>15.94362940072152</v>
      </c>
      <c r="I551" s="43"/>
    </row>
    <row r="552" spans="1:9" ht="16.5" customHeight="1">
      <c r="A552" s="15"/>
      <c r="B552" s="2"/>
      <c r="C552" s="2"/>
      <c r="D552" s="2"/>
      <c r="E552" s="2"/>
      <c r="F552" s="2"/>
      <c r="G552" s="2"/>
      <c r="H552" s="213"/>
      <c r="I552" s="2"/>
    </row>
    <row r="553" spans="1:9" ht="16.5" customHeight="1">
      <c r="A553" s="15"/>
      <c r="B553" s="15"/>
      <c r="C553" s="15"/>
      <c r="D553" s="25"/>
      <c r="E553" s="63"/>
      <c r="F553" s="56" t="s">
        <v>695</v>
      </c>
      <c r="G553" s="63"/>
      <c r="H553" s="63"/>
      <c r="I553" s="2"/>
    </row>
    <row r="554" spans="1:9" ht="16.5" customHeight="1">
      <c r="A554" s="376" t="s">
        <v>684</v>
      </c>
      <c r="B554" s="376"/>
      <c r="C554" s="375" t="s">
        <v>691</v>
      </c>
      <c r="D554" s="375"/>
      <c r="E554" s="34"/>
      <c r="F554" s="57" t="s">
        <v>697</v>
      </c>
      <c r="G554" s="34"/>
      <c r="H554" s="34"/>
      <c r="I554" s="2"/>
    </row>
    <row r="555" spans="1:9" ht="15.75" customHeight="1">
      <c r="A555" s="49"/>
      <c r="B555" s="49"/>
      <c r="C555" s="27"/>
      <c r="D555" s="49"/>
      <c r="E555" s="49"/>
      <c r="F555" s="49"/>
      <c r="G555" s="49"/>
      <c r="H555" s="27"/>
      <c r="I555" s="2"/>
    </row>
    <row r="556" spans="1:9" ht="15.75" customHeight="1">
      <c r="A556" s="49"/>
      <c r="B556" s="49"/>
      <c r="C556" s="27"/>
      <c r="D556" s="49"/>
      <c r="E556" s="49"/>
      <c r="F556" s="49"/>
      <c r="G556" s="49"/>
      <c r="H556" s="27"/>
      <c r="I556" s="2"/>
    </row>
    <row r="557" spans="1:9" ht="15.75" customHeight="1">
      <c r="A557" s="49"/>
      <c r="B557" s="49"/>
      <c r="C557" s="27"/>
      <c r="D557" s="49"/>
      <c r="E557" s="49"/>
      <c r="F557" s="49"/>
      <c r="G557" s="49"/>
      <c r="H557" s="27"/>
      <c r="I557" s="2"/>
    </row>
    <row r="558" spans="1:9" ht="15.75" customHeight="1">
      <c r="A558" s="49"/>
      <c r="B558" s="49"/>
      <c r="C558" s="27"/>
      <c r="D558" s="49"/>
      <c r="E558" s="49"/>
      <c r="F558" s="49"/>
      <c r="G558" s="49"/>
      <c r="H558" s="27"/>
      <c r="I558" s="2"/>
    </row>
    <row r="559" spans="1:9" ht="16.5" customHeight="1">
      <c r="A559" s="376" t="s">
        <v>685</v>
      </c>
      <c r="B559" s="376"/>
      <c r="C559" s="376" t="s">
        <v>692</v>
      </c>
      <c r="D559" s="376"/>
      <c r="E559" s="52"/>
      <c r="F559" s="58" t="s">
        <v>698</v>
      </c>
      <c r="G559" s="52"/>
      <c r="H559" s="52"/>
      <c r="I559" s="2"/>
    </row>
    <row r="560" ht="12.75" customHeight="1"/>
    <row r="561" ht="12.75" customHeight="1"/>
    <row r="562" ht="12.75" customHeight="1"/>
  </sheetData>
  <sheetProtection/>
  <mergeCells count="19">
    <mergeCell ref="E6:H6"/>
    <mergeCell ref="A222:A223"/>
    <mergeCell ref="G222:H223"/>
    <mergeCell ref="A248:A249"/>
    <mergeCell ref="G248:H249"/>
    <mergeCell ref="A302:C303"/>
    <mergeCell ref="D302:E302"/>
    <mergeCell ref="F302:H302"/>
    <mergeCell ref="A7:H7"/>
    <mergeCell ref="A8:H8"/>
    <mergeCell ref="C554:D554"/>
    <mergeCell ref="C559:D559"/>
    <mergeCell ref="A308:C308"/>
    <mergeCell ref="A312:C313"/>
    <mergeCell ref="D312:E312"/>
    <mergeCell ref="F312:H312"/>
    <mergeCell ref="A327:C327"/>
    <mergeCell ref="A554:B554"/>
    <mergeCell ref="A559:B559"/>
  </mergeCells>
  <printOptions/>
  <pageMargins left="0.4" right="0.22" top="0.46" bottom="0.24" header="0.16" footer="0.16"/>
  <pageSetup horizontalDpi="600" verticalDpi="600" orientation="portrait" paperSize="9" r:id="rId2"/>
  <headerFooter alignWithMargins="0">
    <oddFooter>&amp;C&amp;"Times,Italic"&amp;10Trang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landt</dc:creator>
  <cp:keywords/>
  <dc:description/>
  <cp:lastModifiedBy>Smart</cp:lastModifiedBy>
  <cp:lastPrinted>2013-02-27T03:55:49Z</cp:lastPrinted>
  <dcterms:created xsi:type="dcterms:W3CDTF">2006-07-28T02:04:55Z</dcterms:created>
  <dcterms:modified xsi:type="dcterms:W3CDTF">2013-02-27T09:16:30Z</dcterms:modified>
  <cp:category/>
  <cp:version/>
  <cp:contentType/>
  <cp:contentStatus/>
</cp:coreProperties>
</file>